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 codeName="{3D1A710C-6663-3D7B-7F91-EC182F24A4BC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5_기본서_컴활1급실기_250715\03 최신기출문제\05 23년상시01\"/>
    </mc:Choice>
  </mc:AlternateContent>
  <xr:revisionPtr revIDLastSave="0" documentId="13_ncr:1_{01AAB630-ED2A-4FC1-A9A5-052C49C396EF}" xr6:coauthVersionLast="36" xr6:coauthVersionMax="47" xr10:uidLastSave="{00000000-0000-0000-0000-000000000000}"/>
  <bookViews>
    <workbookView xWindow="0" yWindow="0" windowWidth="23040" windowHeight="8856" xr2:uid="{00000000-000D-0000-FFFF-FFFF00000000}"/>
  </bookViews>
  <sheets>
    <sheet name="기본작업" sheetId="4" r:id="rId1"/>
    <sheet name="계산작업" sheetId="3" r:id="rId2"/>
    <sheet name="분석작업-1" sheetId="6" r:id="rId3"/>
    <sheet name="분석작업-2" sheetId="1" r:id="rId4"/>
    <sheet name="기타작업-1" sheetId="7" r:id="rId5"/>
    <sheet name="기타작업-2" sheetId="2" r:id="rId6"/>
    <sheet name="기타작업-3" sheetId="9" r:id="rId7"/>
  </sheets>
  <definedNames>
    <definedName name="_xlnm._FilterDatabase" localSheetId="0" hidden="1">기본작업!$A$2:$H$32</definedName>
    <definedName name="_xlnm.Criteria" localSheetId="0">기본작업!$A$34:$A$35</definedName>
    <definedName name="_xlnm.Extract" localSheetId="0">기본작업!$A$37:$D$37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4" l="1"/>
  <c r="B5" i="1" l="1"/>
  <c r="D4" i="2" l="1"/>
  <c r="D5" i="2"/>
  <c r="E5" i="2" s="1"/>
  <c r="D6" i="2"/>
  <c r="D7" i="2"/>
  <c r="D8" i="2"/>
  <c r="D3" i="2"/>
  <c r="C4" i="2"/>
  <c r="E4" i="2" s="1"/>
  <c r="C6" i="2"/>
  <c r="E6" i="2" s="1"/>
  <c r="C7" i="2"/>
  <c r="E7" i="2" s="1"/>
  <c r="C8" i="2"/>
  <c r="E8" i="2" s="1"/>
  <c r="C3" i="2"/>
  <c r="E3" i="2" s="1"/>
</calcChain>
</file>

<file path=xl/sharedStrings.xml><?xml version="1.0" encoding="utf-8"?>
<sst xmlns="http://schemas.openxmlformats.org/spreadsheetml/2006/main" count="326" uniqueCount="209">
  <si>
    <t>고객번호</t>
    <phoneticPr fontId="1" type="noConversion"/>
  </si>
  <si>
    <t>고객등급</t>
    <phoneticPr fontId="1" type="noConversion"/>
  </si>
  <si>
    <t>일반</t>
    <phoneticPr fontId="1" type="noConversion"/>
  </si>
  <si>
    <t>우수</t>
    <phoneticPr fontId="1" type="noConversion"/>
  </si>
  <si>
    <t>최우수</t>
    <phoneticPr fontId="1" type="noConversion"/>
  </si>
  <si>
    <t>대출일</t>
    <phoneticPr fontId="1" type="noConversion"/>
  </si>
  <si>
    <t>월납입액</t>
    <phoneticPr fontId="1" type="noConversion"/>
  </si>
  <si>
    <t>비고</t>
    <phoneticPr fontId="1" type="noConversion"/>
  </si>
  <si>
    <t>대출액</t>
    <phoneticPr fontId="1" type="noConversion"/>
  </si>
  <si>
    <t>[표1]</t>
    <phoneticPr fontId="1" type="noConversion"/>
  </si>
  <si>
    <t>대출년도</t>
    <phoneticPr fontId="1" type="noConversion"/>
  </si>
  <si>
    <t>신용</t>
    <phoneticPr fontId="1" type="noConversion"/>
  </si>
  <si>
    <t>담보</t>
    <phoneticPr fontId="1" type="noConversion"/>
  </si>
  <si>
    <t>기금</t>
    <phoneticPr fontId="1" type="noConversion"/>
  </si>
  <si>
    <t>자금</t>
    <phoneticPr fontId="1" type="noConversion"/>
  </si>
  <si>
    <t>미래가치</t>
    <phoneticPr fontId="1" type="noConversion"/>
  </si>
  <si>
    <t>이자</t>
    <phoneticPr fontId="1" type="noConversion"/>
  </si>
  <si>
    <t>납입금액</t>
    <phoneticPr fontId="1" type="noConversion"/>
  </si>
  <si>
    <t>납입횟수</t>
    <phoneticPr fontId="1" type="noConversion"/>
  </si>
  <si>
    <t>납입횟수</t>
    <phoneticPr fontId="1" type="noConversion"/>
  </si>
  <si>
    <t>이자</t>
    <phoneticPr fontId="1" type="noConversion"/>
  </si>
  <si>
    <t>제품명</t>
    <phoneticPr fontId="1" type="noConversion"/>
  </si>
  <si>
    <t>백화점</t>
    <phoneticPr fontId="1" type="noConversion"/>
  </si>
  <si>
    <t>인터넷</t>
    <phoneticPr fontId="1" type="noConversion"/>
  </si>
  <si>
    <t>통신매체</t>
    <phoneticPr fontId="1" type="noConversion"/>
  </si>
  <si>
    <t>합계</t>
    <phoneticPr fontId="1" type="noConversion"/>
  </si>
  <si>
    <t>전동칫솔</t>
    <phoneticPr fontId="1" type="noConversion"/>
  </si>
  <si>
    <t>K03-52</t>
  </si>
  <si>
    <t>K04-35</t>
  </si>
  <si>
    <t>대출종류</t>
  </si>
  <si>
    <t>C02-38</t>
  </si>
  <si>
    <t>C02-01</t>
  </si>
  <si>
    <t>P01-27</t>
  </si>
  <si>
    <t>P01-37</t>
  </si>
  <si>
    <t>대출수수료</t>
    <phoneticPr fontId="1" type="noConversion"/>
  </si>
  <si>
    <t>서울</t>
    <phoneticPr fontId="1" type="noConversion"/>
  </si>
  <si>
    <t>인천</t>
    <phoneticPr fontId="1" type="noConversion"/>
  </si>
  <si>
    <t>대전</t>
    <phoneticPr fontId="1" type="noConversion"/>
  </si>
  <si>
    <t>부산</t>
    <phoneticPr fontId="1" type="noConversion"/>
  </si>
  <si>
    <t>무보증신용</t>
  </si>
  <si>
    <t>무보증신용</t>
    <phoneticPr fontId="1" type="noConversion"/>
  </si>
  <si>
    <t>무보증신용</t>
    <phoneticPr fontId="1" type="noConversion"/>
  </si>
  <si>
    <t>예부적금담보</t>
  </si>
  <si>
    <t>예부적금담보</t>
    <phoneticPr fontId="1" type="noConversion"/>
  </si>
  <si>
    <t>무보증신용</t>
    <phoneticPr fontId="1" type="noConversion"/>
  </si>
  <si>
    <t>무보증신용</t>
    <phoneticPr fontId="1" type="noConversion"/>
  </si>
  <si>
    <t>국민주택기금</t>
  </si>
  <si>
    <t>국민주택기금</t>
    <phoneticPr fontId="1" type="noConversion"/>
  </si>
  <si>
    <t>예부적금담보</t>
    <phoneticPr fontId="1" type="noConversion"/>
  </si>
  <si>
    <t>무보증신용</t>
    <phoneticPr fontId="1" type="noConversion"/>
  </si>
  <si>
    <t>국민주택기금</t>
    <phoneticPr fontId="1" type="noConversion"/>
  </si>
  <si>
    <t>주택자금</t>
  </si>
  <si>
    <t>주택자금</t>
    <phoneticPr fontId="1" type="noConversion"/>
  </si>
  <si>
    <t>국민주택기금</t>
    <phoneticPr fontId="1" type="noConversion"/>
  </si>
  <si>
    <t>국민주택기금</t>
    <phoneticPr fontId="1" type="noConversion"/>
  </si>
  <si>
    <t>국민주택기금</t>
    <phoneticPr fontId="1" type="noConversion"/>
  </si>
  <si>
    <t>주택자금</t>
    <phoneticPr fontId="1" type="noConversion"/>
  </si>
  <si>
    <t>예부적금담보</t>
    <phoneticPr fontId="1" type="noConversion"/>
  </si>
  <si>
    <t>국민주택기금</t>
    <phoneticPr fontId="1" type="noConversion"/>
  </si>
  <si>
    <t>주택자금</t>
    <phoneticPr fontId="1" type="noConversion"/>
  </si>
  <si>
    <t>국민주택기금</t>
    <phoneticPr fontId="1" type="noConversion"/>
  </si>
  <si>
    <t>주택자금</t>
    <phoneticPr fontId="1" type="noConversion"/>
  </si>
  <si>
    <t>대출형태</t>
    <phoneticPr fontId="1" type="noConversion"/>
  </si>
  <si>
    <t>대출기간</t>
  </si>
  <si>
    <t>대출기간</t>
    <phoneticPr fontId="1" type="noConversion"/>
  </si>
  <si>
    <t>[표1]</t>
  </si>
  <si>
    <t>대출일</t>
  </si>
  <si>
    <t>대출액</t>
  </si>
  <si>
    <t>대출수수료</t>
  </si>
  <si>
    <t>월납입액</t>
  </si>
  <si>
    <t>서울</t>
  </si>
  <si>
    <t>부산</t>
  </si>
  <si>
    <t>P01-23</t>
    <phoneticPr fontId="1" type="noConversion"/>
  </si>
  <si>
    <t>C04-08</t>
    <phoneticPr fontId="1" type="noConversion"/>
  </si>
  <si>
    <t>K02-12</t>
    <phoneticPr fontId="1" type="noConversion"/>
  </si>
  <si>
    <t>K02-26</t>
    <phoneticPr fontId="1" type="noConversion"/>
  </si>
  <si>
    <t>S03-37</t>
    <phoneticPr fontId="1" type="noConversion"/>
  </si>
  <si>
    <t>K02-59</t>
    <phoneticPr fontId="1" type="noConversion"/>
  </si>
  <si>
    <t>C03-08</t>
    <phoneticPr fontId="1" type="noConversion"/>
  </si>
  <si>
    <t>P02-14</t>
    <phoneticPr fontId="1" type="noConversion"/>
  </si>
  <si>
    <t>K01-07</t>
    <phoneticPr fontId="1" type="noConversion"/>
  </si>
  <si>
    <t>S04-02</t>
    <phoneticPr fontId="1" type="noConversion"/>
  </si>
  <si>
    <t>K03-26</t>
    <phoneticPr fontId="1" type="noConversion"/>
  </si>
  <si>
    <t>S03-05</t>
    <phoneticPr fontId="1" type="noConversion"/>
  </si>
  <si>
    <t>S01-02</t>
    <phoneticPr fontId="1" type="noConversion"/>
  </si>
  <si>
    <t>P04-48</t>
    <phoneticPr fontId="1" type="noConversion"/>
  </si>
  <si>
    <t>C02-67</t>
    <phoneticPr fontId="1" type="noConversion"/>
  </si>
  <si>
    <t>C01-38</t>
    <phoneticPr fontId="1" type="noConversion"/>
  </si>
  <si>
    <t>S01-64</t>
    <phoneticPr fontId="1" type="noConversion"/>
  </si>
  <si>
    <t>P04-15</t>
    <phoneticPr fontId="1" type="noConversion"/>
  </si>
  <si>
    <t>C02-28</t>
    <phoneticPr fontId="1" type="noConversion"/>
  </si>
  <si>
    <t>K04-26</t>
    <phoneticPr fontId="1" type="noConversion"/>
  </si>
  <si>
    <t>C03-88</t>
    <phoneticPr fontId="1" type="noConversion"/>
  </si>
  <si>
    <t>S04-31</t>
    <phoneticPr fontId="1" type="noConversion"/>
  </si>
  <si>
    <t>K02-06</t>
    <phoneticPr fontId="1" type="noConversion"/>
  </si>
  <si>
    <t>S01-42</t>
    <phoneticPr fontId="1" type="noConversion"/>
  </si>
  <si>
    <t>김진석</t>
  </si>
  <si>
    <t>구준식</t>
  </si>
  <si>
    <t>이진태</t>
  </si>
  <si>
    <t>이재철</t>
  </si>
  <si>
    <t>박순영</t>
  </si>
  <si>
    <t>설진구</t>
  </si>
  <si>
    <t>이영민</t>
  </si>
  <si>
    <t>도희철</t>
  </si>
  <si>
    <t>우진우</t>
  </si>
  <si>
    <t>민애라</t>
  </si>
  <si>
    <t>민승렬</t>
  </si>
  <si>
    <t>최만용</t>
  </si>
  <si>
    <t>오태열</t>
  </si>
  <si>
    <t>장우석</t>
  </si>
  <si>
    <t>이민주</t>
  </si>
  <si>
    <t>정대식</t>
  </si>
  <si>
    <t>김춘복</t>
  </si>
  <si>
    <t>이영진</t>
  </si>
  <si>
    <t>진영태</t>
  </si>
  <si>
    <t>임현석</t>
  </si>
  <si>
    <t>남지철</t>
  </si>
  <si>
    <t>국선재</t>
  </si>
  <si>
    <t>김상진</t>
  </si>
  <si>
    <t>민인희</t>
  </si>
  <si>
    <t>최철식</t>
  </si>
  <si>
    <t>박철형</t>
  </si>
  <si>
    <t>성철수</t>
  </si>
  <si>
    <t>대출지점</t>
  </si>
  <si>
    <t>충청</t>
  </si>
  <si>
    <t>경기</t>
  </si>
  <si>
    <t>고객명</t>
    <phoneticPr fontId="1" type="noConversion"/>
  </si>
  <si>
    <t>김세희</t>
    <phoneticPr fontId="1" type="noConversion"/>
  </si>
  <si>
    <t>김연주</t>
    <phoneticPr fontId="1" type="noConversion"/>
  </si>
  <si>
    <t>김성재</t>
    <phoneticPr fontId="1" type="noConversion"/>
  </si>
  <si>
    <t>[표1]</t>
    <phoneticPr fontId="1" type="noConversion"/>
  </si>
  <si>
    <t>가격</t>
  </si>
  <si>
    <t>장르</t>
  </si>
  <si>
    <t>시간</t>
  </si>
  <si>
    <t>대여료</t>
  </si>
  <si>
    <t>대여기간</t>
  </si>
  <si>
    <t>DVD-01</t>
  </si>
  <si>
    <t>7년만의 외출</t>
  </si>
  <si>
    <t>코메디</t>
  </si>
  <si>
    <t>DVD-02</t>
  </si>
  <si>
    <t>3000마일</t>
  </si>
  <si>
    <t>액션</t>
  </si>
  <si>
    <t>DVD-03</t>
  </si>
  <si>
    <t>대탈주SE</t>
  </si>
  <si>
    <t>DVD-04</t>
  </si>
  <si>
    <t>빨강머리앤</t>
  </si>
  <si>
    <t>애니메이션</t>
  </si>
  <si>
    <t>DVD-05</t>
  </si>
  <si>
    <t>화산고</t>
  </si>
  <si>
    <t>DVD-06</t>
  </si>
  <si>
    <t>프렌치키스</t>
  </si>
  <si>
    <t>DVD-07</t>
  </si>
  <si>
    <t>일단 뛰어</t>
  </si>
  <si>
    <t>DVD-08</t>
  </si>
  <si>
    <t>타이탄 족의 멸망</t>
  </si>
  <si>
    <t>모험</t>
  </si>
  <si>
    <t>DVD-09</t>
  </si>
  <si>
    <t>아마겟돈</t>
  </si>
  <si>
    <t>DVD-10</t>
  </si>
  <si>
    <t>아비정전</t>
  </si>
  <si>
    <t>드라마</t>
  </si>
  <si>
    <t>DVD-11</t>
  </si>
  <si>
    <t>철목련</t>
  </si>
  <si>
    <t>DVD-12</t>
  </si>
  <si>
    <t>자이언트 로보</t>
  </si>
  <si>
    <t>DVD-13</t>
  </si>
  <si>
    <t>피터팬</t>
  </si>
  <si>
    <t>DVD-14</t>
  </si>
  <si>
    <t>톰썸의 비밀모험</t>
  </si>
  <si>
    <t>DVD-15</t>
  </si>
  <si>
    <t>반지의 제왕</t>
  </si>
  <si>
    <t>DVD-16</t>
  </si>
  <si>
    <t>피도 눈물도 없이</t>
  </si>
  <si>
    <t>DVD-17</t>
  </si>
  <si>
    <t>뿌리</t>
  </si>
  <si>
    <t>DVD-18</t>
  </si>
  <si>
    <t>마리이야기</t>
  </si>
  <si>
    <t>DVD-19</t>
  </si>
  <si>
    <t>스몰빌</t>
  </si>
  <si>
    <t>DVD-20</t>
  </si>
  <si>
    <t>양철북</t>
  </si>
  <si>
    <t>DVD코드</t>
    <phoneticPr fontId="1" type="noConversion"/>
  </si>
  <si>
    <t>DVD명</t>
    <phoneticPr fontId="1" type="noConversion"/>
  </si>
  <si>
    <t>[표1] 판매현황</t>
    <phoneticPr fontId="1" type="noConversion"/>
  </si>
  <si>
    <t>커피포트</t>
    <phoneticPr fontId="1" type="noConversion"/>
  </si>
  <si>
    <t>피부마사지기</t>
    <phoneticPr fontId="1" type="noConversion"/>
  </si>
  <si>
    <t>면도기</t>
    <phoneticPr fontId="1" type="noConversion"/>
  </si>
  <si>
    <t>헤드셋</t>
    <phoneticPr fontId="1" type="noConversion"/>
  </si>
  <si>
    <t>이어폰</t>
    <phoneticPr fontId="1" type="noConversion"/>
  </si>
  <si>
    <t>제품명</t>
    <phoneticPr fontId="1" type="noConversion"/>
  </si>
  <si>
    <t>담당자</t>
    <phoneticPr fontId="1" type="noConversion"/>
  </si>
  <si>
    <t>판매금액</t>
    <phoneticPr fontId="1" type="noConversion"/>
  </si>
  <si>
    <t>홍길동</t>
  </si>
  <si>
    <t>냉장고</t>
  </si>
  <si>
    <t>식기세척기</t>
  </si>
  <si>
    <t>장길산</t>
    <phoneticPr fontId="1" type="noConversion"/>
  </si>
  <si>
    <t>[표1] 매출 관리 현황</t>
    <phoneticPr fontId="1" type="noConversion"/>
  </si>
  <si>
    <t>C</t>
    <phoneticPr fontId="1" type="noConversion"/>
  </si>
  <si>
    <t>P</t>
    <phoneticPr fontId="1" type="noConversion"/>
  </si>
  <si>
    <t>K</t>
    <phoneticPr fontId="1" type="noConversion"/>
  </si>
  <si>
    <t>S</t>
    <phoneticPr fontId="1" type="noConversion"/>
  </si>
  <si>
    <t>[표4] 대출형태와 순위별 매출액</t>
    <phoneticPr fontId="1" type="noConversion"/>
  </si>
  <si>
    <t>[표3] 대출년와 지역별 대출 건수</t>
    <phoneticPr fontId="1" type="noConversion"/>
  </si>
  <si>
    <t>[표2] 고객등급과 대출액별 수수료</t>
    <phoneticPr fontId="1" type="noConversion"/>
  </si>
  <si>
    <t>조건</t>
    <phoneticPr fontId="1" type="noConversion"/>
  </si>
  <si>
    <t>대출일</t>
    <phoneticPr fontId="1" type="noConversion"/>
  </si>
  <si>
    <t>고객명</t>
    <phoneticPr fontId="1" type="noConversion"/>
  </si>
  <si>
    <t>대출지점</t>
    <phoneticPr fontId="1" type="noConversion"/>
  </si>
  <si>
    <t>월납입액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</si>
</sst>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General&quot;위&quot;"/>
    <numFmt numFmtId="177" formatCode="General&quot;개월&quot;"/>
    <numFmt numFmtId="178" formatCode="#,##0\ &quot;이상&quot;"/>
    <numFmt numFmtId="179" formatCode="#,##0\ &quot;미만&quot;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0"/>
    <xf numFmtId="42" fontId="4" fillId="0" borderId="0" applyFont="0" applyFill="0" applyBorder="0" applyAlignment="0" applyProtection="0">
      <alignment vertical="center"/>
    </xf>
    <xf numFmtId="0" fontId="5" fillId="0" borderId="0"/>
    <xf numFmtId="0" fontId="5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4" applyFont="1" applyFill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 wrapText="1"/>
    </xf>
    <xf numFmtId="14" fontId="6" fillId="0" borderId="1" xfId="5" applyNumberFormat="1" applyFont="1" applyBorder="1" applyAlignment="1">
      <alignment horizontal="center" vertical="center" wrapText="1"/>
    </xf>
    <xf numFmtId="41" fontId="6" fillId="0" borderId="1" xfId="4" applyFont="1" applyFill="1" applyBorder="1" applyAlignment="1">
      <alignment horizontal="right" vertical="center" wrapText="1"/>
    </xf>
    <xf numFmtId="177" fontId="6" fillId="0" borderId="1" xfId="5" applyNumberFormat="1" applyFont="1" applyBorder="1" applyAlignment="1">
      <alignment horizontal="right" vertical="center" wrapText="1"/>
    </xf>
    <xf numFmtId="42" fontId="0" fillId="0" borderId="1" xfId="6" applyFont="1" applyFill="1" applyBorder="1" applyAlignment="1">
      <alignment horizontal="center" vertical="center"/>
    </xf>
    <xf numFmtId="41" fontId="6" fillId="0" borderId="1" xfId="4" applyFont="1" applyFill="1" applyBorder="1" applyAlignment="1">
      <alignment vertical="center" wrapText="1"/>
    </xf>
    <xf numFmtId="177" fontId="6" fillId="0" borderId="1" xfId="5" applyNumberFormat="1" applyFont="1" applyBorder="1" applyAlignment="1">
      <alignment vertical="center" wrapText="1"/>
    </xf>
    <xf numFmtId="0" fontId="6" fillId="0" borderId="1" xfId="7" applyFont="1" applyBorder="1" applyAlignment="1">
      <alignment horizontal="center"/>
    </xf>
    <xf numFmtId="0" fontId="6" fillId="0" borderId="1" xfId="7" applyFont="1" applyBorder="1" applyAlignment="1">
      <alignment horizontal="center" wrapText="1"/>
    </xf>
    <xf numFmtId="41" fontId="0" fillId="0" borderId="1" xfId="4" applyFont="1" applyFill="1" applyBorder="1" applyAlignment="1">
      <alignment vertical="center"/>
    </xf>
    <xf numFmtId="42" fontId="0" fillId="0" borderId="1" xfId="6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9" fontId="8" fillId="0" borderId="1" xfId="0" applyNumberFormat="1" applyFont="1" applyBorder="1">
      <alignment vertical="center"/>
    </xf>
    <xf numFmtId="41" fontId="8" fillId="0" borderId="1" xfId="4" applyFont="1" applyBorder="1">
      <alignment vertical="center"/>
    </xf>
    <xf numFmtId="3" fontId="8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3" fontId="8" fillId="0" borderId="0" xfId="0" applyNumberFormat="1" applyFont="1">
      <alignment vertical="center"/>
    </xf>
    <xf numFmtId="0" fontId="8" fillId="0" borderId="2" xfId="0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41" fontId="8" fillId="0" borderId="2" xfId="4" applyFont="1" applyBorder="1" applyAlignment="1">
      <alignment horizontal="center" vertical="center"/>
    </xf>
    <xf numFmtId="41" fontId="8" fillId="0" borderId="1" xfId="4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6" fillId="0" borderId="1" xfId="8" applyFont="1" applyBorder="1" applyAlignment="1">
      <alignment vertical="center" wrapText="1"/>
    </xf>
    <xf numFmtId="0" fontId="6" fillId="0" borderId="1" xfId="8" applyFont="1" applyBorder="1" applyAlignment="1">
      <alignment horizontal="right" vertical="center" wrapText="1"/>
    </xf>
    <xf numFmtId="42" fontId="6" fillId="0" borderId="1" xfId="6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9">
    <cellStyle name="쉼표 [0]" xfId="4" builtinId="6"/>
    <cellStyle name="쉼표 [0] 2" xfId="1" xr:uid="{00000000-0005-0000-0000-000001000000}"/>
    <cellStyle name="쉼표 [0] 3" xfId="3" xr:uid="{00000000-0005-0000-0000-000002000000}"/>
    <cellStyle name="통화 [0]" xfId="6" builtinId="7"/>
    <cellStyle name="표준" xfId="0" builtinId="0"/>
    <cellStyle name="표준 2" xfId="2" xr:uid="{00000000-0005-0000-0000-000005000000}"/>
    <cellStyle name="표준_계산작업" xfId="5" xr:uid="{00000000-0005-0000-0000-000006000000}"/>
    <cellStyle name="표준_기본작업-1" xfId="7" xr:uid="{00000000-0005-0000-0000-000007000000}"/>
    <cellStyle name="표준_기타작업-1" xfId="8" xr:uid="{00000000-0005-0000-0000-000008000000}"/>
  </cellStyles>
  <dxfs count="8"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  <dxf>
      <font>
        <b val="0"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백화점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'기타작업-2'!$A$3:$A$8</c:f>
              <c:strCache>
                <c:ptCount val="6"/>
                <c:pt idx="0">
                  <c:v>전동칫솔</c:v>
                </c:pt>
                <c:pt idx="1">
                  <c:v>커피포트</c:v>
                </c:pt>
                <c:pt idx="2">
                  <c:v>피부마사지기</c:v>
                </c:pt>
                <c:pt idx="3">
                  <c:v>면도기</c:v>
                </c:pt>
                <c:pt idx="4">
                  <c:v>헤드셋</c:v>
                </c:pt>
                <c:pt idx="5">
                  <c:v>이어폰</c:v>
                </c:pt>
              </c:strCache>
            </c:strRef>
          </c:cat>
          <c:val>
            <c:numRef>
              <c:f>'기타작업-2'!$B$3:$B$8</c:f>
              <c:numCache>
                <c:formatCode>_(* #,##0_);_(* \(#,##0\);_(* "-"_);_(@_)</c:formatCode>
                <c:ptCount val="6"/>
                <c:pt idx="0">
                  <c:v>650000</c:v>
                </c:pt>
                <c:pt idx="1">
                  <c:v>550000</c:v>
                </c:pt>
                <c:pt idx="2">
                  <c:v>700000</c:v>
                </c:pt>
                <c:pt idx="3">
                  <c:v>680000</c:v>
                </c:pt>
                <c:pt idx="4">
                  <c:v>470000</c:v>
                </c:pt>
                <c:pt idx="5">
                  <c:v>340000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9-4738-B153-FD331AD32756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인터넷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'기타작업-2'!$A$3:$A$8</c:f>
              <c:strCache>
                <c:ptCount val="6"/>
                <c:pt idx="0">
                  <c:v>전동칫솔</c:v>
                </c:pt>
                <c:pt idx="1">
                  <c:v>커피포트</c:v>
                </c:pt>
                <c:pt idx="2">
                  <c:v>피부마사지기</c:v>
                </c:pt>
                <c:pt idx="3">
                  <c:v>면도기</c:v>
                </c:pt>
                <c:pt idx="4">
                  <c:v>헤드셋</c:v>
                </c:pt>
                <c:pt idx="5">
                  <c:v>이어폰</c:v>
                </c:pt>
              </c:strCache>
            </c:strRef>
          </c:cat>
          <c:val>
            <c:numRef>
              <c:f>'기타작업-2'!$C$3:$C$8</c:f>
              <c:numCache>
                <c:formatCode>_(* #,##0_);_(* \(#,##0\);_(* "-"_);_(@_)</c:formatCode>
                <c:ptCount val="6"/>
                <c:pt idx="0">
                  <c:v>812500</c:v>
                </c:pt>
                <c:pt idx="1">
                  <c:v>687500</c:v>
                </c:pt>
                <c:pt idx="2">
                  <c:v>790000</c:v>
                </c:pt>
                <c:pt idx="3">
                  <c:v>850000</c:v>
                </c:pt>
                <c:pt idx="4">
                  <c:v>587500</c:v>
                </c:pt>
                <c:pt idx="5">
                  <c:v>425000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9-4738-B153-FD331AD32756}"/>
            </c:ext>
          </c:extLst>
        </c:ser>
        <c:ser>
          <c:idx val="2"/>
          <c:order val="2"/>
          <c:tx>
            <c:strRef>
              <c:f>'기타작업-2'!$D$2</c:f>
              <c:strCache>
                <c:ptCount val="1"/>
                <c:pt idx="0">
                  <c:v>통신매체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'기타작업-2'!$A$3:$A$8</c:f>
              <c:strCache>
                <c:ptCount val="6"/>
                <c:pt idx="0">
                  <c:v>전동칫솔</c:v>
                </c:pt>
                <c:pt idx="1">
                  <c:v>커피포트</c:v>
                </c:pt>
                <c:pt idx="2">
                  <c:v>피부마사지기</c:v>
                </c:pt>
                <c:pt idx="3">
                  <c:v>면도기</c:v>
                </c:pt>
                <c:pt idx="4">
                  <c:v>헤드셋</c:v>
                </c:pt>
                <c:pt idx="5">
                  <c:v>이어폰</c:v>
                </c:pt>
              </c:strCache>
            </c:strRef>
          </c:cat>
          <c:val>
            <c:numRef>
              <c:f>'기타작업-2'!$D$3:$D$8</c:f>
              <c:numCache>
                <c:formatCode>_(* #,##0_);_(* \(#,##0\);_(* "-"_);_(@_)</c:formatCode>
                <c:ptCount val="6"/>
                <c:pt idx="0">
                  <c:v>721500</c:v>
                </c:pt>
                <c:pt idx="1">
                  <c:v>610500</c:v>
                </c:pt>
                <c:pt idx="2">
                  <c:v>777000</c:v>
                </c:pt>
                <c:pt idx="3">
                  <c:v>754800</c:v>
                </c:pt>
                <c:pt idx="4">
                  <c:v>521700</c:v>
                </c:pt>
                <c:pt idx="5">
                  <c:v>377400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89-4738-B153-FD331AD32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64856144"/>
        <c:axId val="1364852400"/>
      </c:barChart>
      <c:catAx>
        <c:axId val="136485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852400"/>
        <c:crosses val="autoZero"/>
        <c:auto val="1"/>
        <c:lblAlgn val="ctr"/>
        <c:lblOffset val="100"/>
        <c:noMultiLvlLbl val="0"/>
      </c:catAx>
      <c:valAx>
        <c:axId val="136485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485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0</xdr:row>
          <xdr:rowOff>106680</xdr:rowOff>
        </xdr:from>
        <xdr:to>
          <xdr:col>5</xdr:col>
          <xdr:colOff>45720</xdr:colOff>
          <xdr:row>2</xdr:row>
          <xdr:rowOff>60960</xdr:rowOff>
        </xdr:to>
        <xdr:sp macro="" textlink="">
          <xdr:nvSpPr>
            <xdr:cNvPr id="13314" name="cmd매출등록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6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H40"/>
  <sheetViews>
    <sheetView tabSelected="1" workbookViewId="0">
      <selection activeCell="J14" sqref="J14"/>
    </sheetView>
  </sheetViews>
  <sheetFormatPr defaultColWidth="11.69921875" defaultRowHeight="17.399999999999999"/>
  <cols>
    <col min="1" max="1" width="11.3984375" customWidth="1"/>
    <col min="2" max="2" width="7.19921875" customWidth="1"/>
    <col min="3" max="3" width="7.8984375" customWidth="1"/>
    <col min="4" max="4" width="13" bestFit="1" customWidth="1"/>
    <col min="5" max="5" width="12.3984375" bestFit="1" customWidth="1"/>
    <col min="6" max="6" width="9" bestFit="1" customWidth="1"/>
    <col min="7" max="7" width="10.19921875" customWidth="1"/>
    <col min="8" max="8" width="13" bestFit="1" customWidth="1"/>
  </cols>
  <sheetData>
    <row r="1" spans="1:8">
      <c r="A1" t="s">
        <v>65</v>
      </c>
    </row>
    <row r="2" spans="1:8">
      <c r="A2" s="2" t="s">
        <v>66</v>
      </c>
      <c r="B2" s="12" t="s">
        <v>126</v>
      </c>
      <c r="C2" s="12" t="s">
        <v>123</v>
      </c>
      <c r="D2" s="4" t="s">
        <v>29</v>
      </c>
      <c r="E2" s="2" t="s">
        <v>67</v>
      </c>
      <c r="F2" s="2" t="s">
        <v>63</v>
      </c>
      <c r="G2" s="2" t="s">
        <v>68</v>
      </c>
      <c r="H2" s="2" t="s">
        <v>69</v>
      </c>
    </row>
    <row r="3" spans="1:8">
      <c r="A3" s="6">
        <v>43968</v>
      </c>
      <c r="B3" s="13" t="s">
        <v>96</v>
      </c>
      <c r="C3" s="13" t="s">
        <v>124</v>
      </c>
      <c r="D3" s="5" t="s">
        <v>39</v>
      </c>
      <c r="E3" s="7">
        <v>5000000</v>
      </c>
      <c r="F3" s="8">
        <v>36</v>
      </c>
      <c r="G3" s="3">
        <v>1500</v>
      </c>
      <c r="H3" s="9">
        <v>147619.92503421841</v>
      </c>
    </row>
    <row r="4" spans="1:8">
      <c r="A4" s="6">
        <v>43628</v>
      </c>
      <c r="B4" s="13" t="s">
        <v>97</v>
      </c>
      <c r="C4" s="13" t="s">
        <v>70</v>
      </c>
      <c r="D4" s="5" t="s">
        <v>42</v>
      </c>
      <c r="E4" s="7">
        <v>2000000</v>
      </c>
      <c r="F4" s="8">
        <v>60</v>
      </c>
      <c r="G4" s="3">
        <v>1550</v>
      </c>
      <c r="H4" s="9">
        <v>36383.489940512802</v>
      </c>
    </row>
    <row r="5" spans="1:8">
      <c r="A5" s="6">
        <v>44425</v>
      </c>
      <c r="B5" s="13" t="s">
        <v>98</v>
      </c>
      <c r="C5" s="13" t="s">
        <v>125</v>
      </c>
      <c r="D5" s="5" t="s">
        <v>39</v>
      </c>
      <c r="E5" s="7">
        <v>8000000</v>
      </c>
      <c r="F5" s="8">
        <v>30</v>
      </c>
      <c r="G5" s="3">
        <v>1500</v>
      </c>
      <c r="H5" s="9">
        <v>280666.01377053867</v>
      </c>
    </row>
    <row r="6" spans="1:8">
      <c r="A6" s="6">
        <v>44059</v>
      </c>
      <c r="B6" s="13" t="s">
        <v>99</v>
      </c>
      <c r="C6" s="13" t="s">
        <v>125</v>
      </c>
      <c r="D6" s="5" t="s">
        <v>39</v>
      </c>
      <c r="E6" s="7">
        <v>2000000</v>
      </c>
      <c r="F6" s="8">
        <v>36</v>
      </c>
      <c r="G6" s="3">
        <v>1700</v>
      </c>
      <c r="H6" s="9">
        <v>59047.970013687365</v>
      </c>
    </row>
    <row r="7" spans="1:8">
      <c r="A7" s="6">
        <v>44548</v>
      </c>
      <c r="B7" s="13" t="s">
        <v>127</v>
      </c>
      <c r="C7" s="13" t="s">
        <v>70</v>
      </c>
      <c r="D7" s="5" t="s">
        <v>51</v>
      </c>
      <c r="E7" s="7">
        <v>12000000</v>
      </c>
      <c r="F7" s="8">
        <v>60</v>
      </c>
      <c r="G7" s="3">
        <v>950</v>
      </c>
      <c r="H7" s="9">
        <v>218300.9396430768</v>
      </c>
    </row>
    <row r="8" spans="1:8">
      <c r="A8" s="6">
        <v>43802</v>
      </c>
      <c r="B8" s="13" t="s">
        <v>100</v>
      </c>
      <c r="C8" s="13" t="s">
        <v>71</v>
      </c>
      <c r="D8" s="5" t="s">
        <v>51</v>
      </c>
      <c r="E8" s="7">
        <v>35000000</v>
      </c>
      <c r="F8" s="8">
        <v>24</v>
      </c>
      <c r="G8" s="3">
        <v>900</v>
      </c>
      <c r="H8" s="9">
        <v>1512095.2747510229</v>
      </c>
    </row>
    <row r="9" spans="1:8">
      <c r="A9" s="6">
        <v>44280</v>
      </c>
      <c r="B9" s="13" t="s">
        <v>129</v>
      </c>
      <c r="C9" s="13" t="s">
        <v>125</v>
      </c>
      <c r="D9" s="5" t="s">
        <v>39</v>
      </c>
      <c r="E9" s="7">
        <v>5000000</v>
      </c>
      <c r="F9" s="8">
        <v>30</v>
      </c>
      <c r="G9" s="3">
        <v>1100</v>
      </c>
      <c r="H9" s="9">
        <v>174307.43943339199</v>
      </c>
    </row>
    <row r="10" spans="1:8">
      <c r="A10" s="6">
        <v>44334</v>
      </c>
      <c r="B10" s="13" t="s">
        <v>101</v>
      </c>
      <c r="C10" s="13" t="s">
        <v>71</v>
      </c>
      <c r="D10" s="5" t="s">
        <v>42</v>
      </c>
      <c r="E10" s="7">
        <v>3000000</v>
      </c>
      <c r="F10" s="8">
        <v>36</v>
      </c>
      <c r="G10" s="3">
        <v>1700</v>
      </c>
      <c r="H10" s="9">
        <v>88571.955020531052</v>
      </c>
    </row>
    <row r="11" spans="1:8">
      <c r="A11" s="6">
        <v>43708</v>
      </c>
      <c r="B11" s="13" t="s">
        <v>102</v>
      </c>
      <c r="C11" s="13" t="s">
        <v>125</v>
      </c>
      <c r="D11" s="5" t="s">
        <v>42</v>
      </c>
      <c r="E11" s="7">
        <v>3500000</v>
      </c>
      <c r="F11" s="8">
        <v>36</v>
      </c>
      <c r="G11" s="3">
        <v>1700</v>
      </c>
      <c r="H11" s="9">
        <v>103333.94752395288</v>
      </c>
    </row>
    <row r="12" spans="1:8">
      <c r="A12" s="6">
        <v>43747</v>
      </c>
      <c r="B12" s="13" t="s">
        <v>103</v>
      </c>
      <c r="C12" s="13" t="s">
        <v>70</v>
      </c>
      <c r="D12" s="5" t="s">
        <v>46</v>
      </c>
      <c r="E12" s="7">
        <v>15000000</v>
      </c>
      <c r="F12" s="8">
        <v>60</v>
      </c>
      <c r="G12" s="3">
        <v>950</v>
      </c>
      <c r="H12" s="9">
        <v>272876.17455384601</v>
      </c>
    </row>
    <row r="13" spans="1:8">
      <c r="A13" s="6">
        <v>44539</v>
      </c>
      <c r="B13" s="13" t="s">
        <v>104</v>
      </c>
      <c r="C13" s="13" t="s">
        <v>124</v>
      </c>
      <c r="D13" s="5" t="s">
        <v>51</v>
      </c>
      <c r="E13" s="7">
        <v>15000000</v>
      </c>
      <c r="F13" s="8">
        <v>30</v>
      </c>
      <c r="G13" s="3">
        <v>1300</v>
      </c>
      <c r="H13" s="9">
        <v>526248.77581976005</v>
      </c>
    </row>
    <row r="14" spans="1:8">
      <c r="A14" s="6">
        <v>44736</v>
      </c>
      <c r="B14" s="13" t="s">
        <v>105</v>
      </c>
      <c r="C14" s="13" t="s">
        <v>71</v>
      </c>
      <c r="D14" s="5" t="s">
        <v>46</v>
      </c>
      <c r="E14" s="7">
        <v>10000000</v>
      </c>
      <c r="F14" s="8">
        <v>30</v>
      </c>
      <c r="G14" s="3">
        <v>1300</v>
      </c>
      <c r="H14" s="9">
        <v>350832.51721317339</v>
      </c>
    </row>
    <row r="15" spans="1:8">
      <c r="A15" s="6">
        <v>44064</v>
      </c>
      <c r="B15" s="13" t="s">
        <v>106</v>
      </c>
      <c r="C15" s="13" t="s">
        <v>71</v>
      </c>
      <c r="D15" s="5" t="s">
        <v>42</v>
      </c>
      <c r="E15" s="7">
        <v>1000000</v>
      </c>
      <c r="F15" s="8">
        <v>48</v>
      </c>
      <c r="G15" s="3">
        <v>1500</v>
      </c>
      <c r="H15" s="9">
        <v>22356.001051697014</v>
      </c>
    </row>
    <row r="16" spans="1:8">
      <c r="A16" s="6">
        <v>44277</v>
      </c>
      <c r="B16" s="13" t="s">
        <v>107</v>
      </c>
      <c r="C16" s="13" t="s">
        <v>70</v>
      </c>
      <c r="D16" s="5" t="s">
        <v>51</v>
      </c>
      <c r="E16" s="7">
        <v>15000000</v>
      </c>
      <c r="F16" s="8">
        <v>60</v>
      </c>
      <c r="G16" s="3">
        <v>1350</v>
      </c>
      <c r="H16" s="9">
        <v>276247.83082899527</v>
      </c>
    </row>
    <row r="17" spans="1:8">
      <c r="A17" s="6">
        <v>43485</v>
      </c>
      <c r="B17" s="13" t="s">
        <v>108</v>
      </c>
      <c r="C17" s="13" t="s">
        <v>70</v>
      </c>
      <c r="D17" s="5" t="s">
        <v>51</v>
      </c>
      <c r="E17" s="7">
        <v>27000000</v>
      </c>
      <c r="F17" s="8">
        <v>48</v>
      </c>
      <c r="G17" s="3">
        <v>900</v>
      </c>
      <c r="H17" s="9">
        <v>603612.02839581936</v>
      </c>
    </row>
    <row r="18" spans="1:8">
      <c r="A18" s="6">
        <v>43874</v>
      </c>
      <c r="B18" s="13" t="s">
        <v>109</v>
      </c>
      <c r="C18" s="13" t="s">
        <v>124</v>
      </c>
      <c r="D18" s="5" t="s">
        <v>46</v>
      </c>
      <c r="E18" s="7">
        <v>7000000</v>
      </c>
      <c r="F18" s="8">
        <v>30</v>
      </c>
      <c r="G18" s="3">
        <v>1500</v>
      </c>
      <c r="H18" s="9">
        <v>245582.76204922138</v>
      </c>
    </row>
    <row r="19" spans="1:8">
      <c r="A19" s="6">
        <v>44707</v>
      </c>
      <c r="B19" s="13" t="s">
        <v>128</v>
      </c>
      <c r="C19" s="13" t="s">
        <v>125</v>
      </c>
      <c r="D19" s="5" t="s">
        <v>42</v>
      </c>
      <c r="E19" s="7">
        <v>4000000</v>
      </c>
      <c r="F19" s="8">
        <v>48</v>
      </c>
      <c r="G19" s="3">
        <v>1700</v>
      </c>
      <c r="H19" s="9">
        <v>90316.218566759911</v>
      </c>
    </row>
    <row r="20" spans="1:8">
      <c r="A20" s="6">
        <v>44719</v>
      </c>
      <c r="B20" s="13" t="s">
        <v>110</v>
      </c>
      <c r="C20" s="13" t="s">
        <v>125</v>
      </c>
      <c r="D20" s="5" t="s">
        <v>46</v>
      </c>
      <c r="E20" s="7">
        <v>5000000</v>
      </c>
      <c r="F20" s="8">
        <v>30</v>
      </c>
      <c r="G20" s="3">
        <v>1300</v>
      </c>
      <c r="H20" s="9">
        <v>174307.43943339199</v>
      </c>
    </row>
    <row r="21" spans="1:8">
      <c r="A21" s="6">
        <v>44724</v>
      </c>
      <c r="B21" s="13" t="s">
        <v>111</v>
      </c>
      <c r="C21" s="13" t="s">
        <v>70</v>
      </c>
      <c r="D21" s="5" t="s">
        <v>39</v>
      </c>
      <c r="E21" s="7">
        <v>5000000</v>
      </c>
      <c r="F21" s="8">
        <v>30</v>
      </c>
      <c r="G21" s="3">
        <v>1100</v>
      </c>
      <c r="H21" s="9">
        <v>174307.43943339199</v>
      </c>
    </row>
    <row r="22" spans="1:8">
      <c r="A22" s="6">
        <v>44892</v>
      </c>
      <c r="B22" s="13" t="s">
        <v>112</v>
      </c>
      <c r="C22" s="13" t="s">
        <v>125</v>
      </c>
      <c r="D22" s="5" t="s">
        <v>39</v>
      </c>
      <c r="E22" s="7">
        <v>3000000</v>
      </c>
      <c r="F22" s="8">
        <v>24</v>
      </c>
      <c r="G22" s="3">
        <v>1700</v>
      </c>
      <c r="H22" s="9">
        <v>130274.76651232217</v>
      </c>
    </row>
    <row r="23" spans="1:8">
      <c r="A23" s="6">
        <v>44371</v>
      </c>
      <c r="B23" s="13" t="s">
        <v>113</v>
      </c>
      <c r="C23" s="13" t="s">
        <v>70</v>
      </c>
      <c r="D23" s="5" t="s">
        <v>42</v>
      </c>
      <c r="E23" s="7">
        <v>3000000</v>
      </c>
      <c r="F23" s="8">
        <v>36</v>
      </c>
      <c r="G23" s="3">
        <v>1700</v>
      </c>
      <c r="H23" s="9">
        <v>88571.955020531052</v>
      </c>
    </row>
    <row r="24" spans="1:8">
      <c r="A24" s="6">
        <v>44397</v>
      </c>
      <c r="B24" s="13" t="s">
        <v>114</v>
      </c>
      <c r="C24" s="13" t="s">
        <v>124</v>
      </c>
      <c r="D24" s="5" t="s">
        <v>51</v>
      </c>
      <c r="E24" s="7">
        <v>15000000</v>
      </c>
      <c r="F24" s="8">
        <v>60</v>
      </c>
      <c r="G24" s="3">
        <v>1150</v>
      </c>
      <c r="H24" s="9">
        <v>272876.17455384601</v>
      </c>
    </row>
    <row r="25" spans="1:8">
      <c r="A25" s="6">
        <v>44411</v>
      </c>
      <c r="B25" s="13" t="s">
        <v>115</v>
      </c>
      <c r="C25" s="13" t="s">
        <v>125</v>
      </c>
      <c r="D25" s="5" t="s">
        <v>46</v>
      </c>
      <c r="E25" s="7">
        <v>6000000</v>
      </c>
      <c r="F25" s="8">
        <v>24</v>
      </c>
      <c r="G25" s="3">
        <v>1100</v>
      </c>
      <c r="H25" s="9">
        <v>259216.33281446106</v>
      </c>
    </row>
    <row r="26" spans="1:8">
      <c r="A26" s="6">
        <v>43952</v>
      </c>
      <c r="B26" s="13" t="s">
        <v>116</v>
      </c>
      <c r="C26" s="13" t="s">
        <v>124</v>
      </c>
      <c r="D26" s="5" t="s">
        <v>46</v>
      </c>
      <c r="E26" s="7">
        <v>5000000</v>
      </c>
      <c r="F26" s="8">
        <v>24</v>
      </c>
      <c r="G26" s="3">
        <v>1100</v>
      </c>
      <c r="H26" s="9">
        <v>216013.61067871755</v>
      </c>
    </row>
    <row r="27" spans="1:8">
      <c r="A27" s="6">
        <v>44695</v>
      </c>
      <c r="B27" s="13" t="s">
        <v>117</v>
      </c>
      <c r="C27" s="13" t="s">
        <v>71</v>
      </c>
      <c r="D27" s="5" t="s">
        <v>46</v>
      </c>
      <c r="E27" s="7">
        <v>5000000</v>
      </c>
      <c r="F27" s="8">
        <v>18</v>
      </c>
      <c r="G27" s="3">
        <v>1450</v>
      </c>
      <c r="H27" s="9">
        <v>286657.00707783952</v>
      </c>
    </row>
    <row r="28" spans="1:8">
      <c r="A28" s="6">
        <v>44441</v>
      </c>
      <c r="B28" s="13" t="s">
        <v>118</v>
      </c>
      <c r="C28" s="13" t="s">
        <v>71</v>
      </c>
      <c r="D28" s="5" t="s">
        <v>46</v>
      </c>
      <c r="E28" s="7">
        <v>7000000</v>
      </c>
      <c r="F28" s="8">
        <v>24</v>
      </c>
      <c r="G28" s="3">
        <v>1500</v>
      </c>
      <c r="H28" s="9">
        <v>303974.45519541838</v>
      </c>
    </row>
    <row r="29" spans="1:8">
      <c r="A29" s="6">
        <v>44086</v>
      </c>
      <c r="B29" s="13" t="s">
        <v>119</v>
      </c>
      <c r="C29" s="13" t="s">
        <v>124</v>
      </c>
      <c r="D29" s="5" t="s">
        <v>39</v>
      </c>
      <c r="E29" s="7">
        <v>3000000</v>
      </c>
      <c r="F29" s="8">
        <v>24</v>
      </c>
      <c r="G29" s="3">
        <v>1700</v>
      </c>
      <c r="H29" s="9">
        <v>130274.76651232217</v>
      </c>
    </row>
    <row r="30" spans="1:8">
      <c r="A30" s="6">
        <v>44858</v>
      </c>
      <c r="B30" s="13" t="s">
        <v>120</v>
      </c>
      <c r="C30" s="13" t="s">
        <v>125</v>
      </c>
      <c r="D30" s="5" t="s">
        <v>42</v>
      </c>
      <c r="E30" s="7">
        <v>2500000</v>
      </c>
      <c r="F30" s="8">
        <v>12</v>
      </c>
      <c r="G30" s="3">
        <v>1450</v>
      </c>
      <c r="H30" s="9">
        <v>212304.07461016939</v>
      </c>
    </row>
    <row r="31" spans="1:8">
      <c r="A31" s="6">
        <v>44174</v>
      </c>
      <c r="B31" s="13" t="s">
        <v>121</v>
      </c>
      <c r="C31" s="13" t="s">
        <v>124</v>
      </c>
      <c r="D31" s="5" t="s">
        <v>39</v>
      </c>
      <c r="E31" s="7">
        <v>10000000</v>
      </c>
      <c r="F31" s="8">
        <v>36</v>
      </c>
      <c r="G31" s="3">
        <v>1100</v>
      </c>
      <c r="H31" s="9">
        <v>293020.79726910812</v>
      </c>
    </row>
    <row r="32" spans="1:8">
      <c r="A32" s="6">
        <v>44910</v>
      </c>
      <c r="B32" s="13" t="s">
        <v>122</v>
      </c>
      <c r="C32" s="13" t="s">
        <v>70</v>
      </c>
      <c r="D32" s="5" t="s">
        <v>39</v>
      </c>
      <c r="E32" s="7">
        <v>5000000</v>
      </c>
      <c r="F32" s="8">
        <v>18</v>
      </c>
      <c r="G32" s="3">
        <v>1450</v>
      </c>
      <c r="H32" s="9">
        <v>286657.00707783952</v>
      </c>
    </row>
    <row r="34" spans="1:4">
      <c r="A34" t="s">
        <v>204</v>
      </c>
    </row>
    <row r="35" spans="1:4">
      <c r="A35" t="b">
        <f>AND( YEAR($A3)&gt;=2021, LARGE($H$3:$H$32,5)&lt;=$H3)</f>
        <v>0</v>
      </c>
    </row>
    <row r="37" spans="1:4">
      <c r="A37" t="s">
        <v>205</v>
      </c>
      <c r="B37" t="s">
        <v>206</v>
      </c>
      <c r="C37" t="s">
        <v>207</v>
      </c>
      <c r="D37" t="s">
        <v>208</v>
      </c>
    </row>
    <row r="38" spans="1:4">
      <c r="A38" s="6">
        <v>44539</v>
      </c>
      <c r="B38" s="13" t="s">
        <v>104</v>
      </c>
      <c r="C38" s="13" t="s">
        <v>124</v>
      </c>
      <c r="D38" s="9">
        <v>526248.77581976005</v>
      </c>
    </row>
    <row r="39" spans="1:4">
      <c r="A39" s="6">
        <v>44736</v>
      </c>
      <c r="B39" s="13" t="s">
        <v>105</v>
      </c>
      <c r="C39" s="13" t="s">
        <v>71</v>
      </c>
      <c r="D39" s="9">
        <v>350832.51721317339</v>
      </c>
    </row>
    <row r="40" spans="1:4">
      <c r="A40" s="6">
        <v>44441</v>
      </c>
      <c r="B40" s="13" t="s">
        <v>118</v>
      </c>
      <c r="C40" s="13" t="s">
        <v>71</v>
      </c>
      <c r="D40" s="9">
        <v>303974.45519541838</v>
      </c>
    </row>
  </sheetData>
  <sortState ref="A47:H76">
    <sortCondition descending="1" ref="H47"/>
  </sortState>
  <phoneticPr fontId="1" type="noConversion"/>
  <conditionalFormatting sqref="A2:H32">
    <cfRule type="expression" dxfId="1" priority="1">
      <formula>AND(OR($C4="서울",$C4="경기"), LEFT($B4,1)="김")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46"/>
  <sheetViews>
    <sheetView zoomScaleNormal="100" workbookViewId="0"/>
  </sheetViews>
  <sheetFormatPr defaultRowHeight="17.399999999999999"/>
  <cols>
    <col min="2" max="2" width="13.09765625" bestFit="1" customWidth="1"/>
    <col min="3" max="5" width="14.19921875" bestFit="1" customWidth="1"/>
    <col min="6" max="6" width="9" bestFit="1" customWidth="1"/>
    <col min="7" max="7" width="11" bestFit="1" customWidth="1"/>
    <col min="8" max="8" width="13.19921875" bestFit="1" customWidth="1"/>
    <col min="9" max="10" width="12.8984375" bestFit="1" customWidth="1"/>
  </cols>
  <sheetData>
    <row r="1" spans="1:9">
      <c r="A1" t="s">
        <v>9</v>
      </c>
    </row>
    <row r="2" spans="1:9">
      <c r="A2" s="2" t="s">
        <v>0</v>
      </c>
      <c r="B2" s="2" t="s">
        <v>1</v>
      </c>
      <c r="C2" s="2" t="s">
        <v>5</v>
      </c>
      <c r="D2" s="4" t="s">
        <v>29</v>
      </c>
      <c r="E2" s="2" t="s">
        <v>8</v>
      </c>
      <c r="F2" s="2" t="s">
        <v>64</v>
      </c>
      <c r="G2" s="16" t="s">
        <v>34</v>
      </c>
      <c r="H2" s="16" t="s">
        <v>6</v>
      </c>
      <c r="I2" s="16" t="s">
        <v>7</v>
      </c>
    </row>
    <row r="3" spans="1:9">
      <c r="A3" s="5" t="s">
        <v>73</v>
      </c>
      <c r="B3" s="2" t="s">
        <v>2</v>
      </c>
      <c r="C3" s="6">
        <v>44910</v>
      </c>
      <c r="D3" s="5" t="s">
        <v>40</v>
      </c>
      <c r="E3" s="10">
        <v>5000000</v>
      </c>
      <c r="F3" s="11">
        <v>18</v>
      </c>
      <c r="G3" s="14"/>
      <c r="H3" s="15"/>
      <c r="I3" s="2"/>
    </row>
    <row r="4" spans="1:9">
      <c r="A4" s="5" t="s">
        <v>72</v>
      </c>
      <c r="B4" s="2" t="s">
        <v>4</v>
      </c>
      <c r="C4" s="6">
        <v>44724</v>
      </c>
      <c r="D4" s="5" t="s">
        <v>41</v>
      </c>
      <c r="E4" s="10">
        <v>5000000</v>
      </c>
      <c r="F4" s="11">
        <v>30</v>
      </c>
      <c r="G4" s="14"/>
      <c r="H4" s="15"/>
      <c r="I4" s="2"/>
    </row>
    <row r="5" spans="1:9">
      <c r="A5" s="5" t="s">
        <v>74</v>
      </c>
      <c r="B5" s="2" t="s">
        <v>2</v>
      </c>
      <c r="C5" s="6">
        <v>44892</v>
      </c>
      <c r="D5" s="5" t="s">
        <v>41</v>
      </c>
      <c r="E5" s="10">
        <v>3000000</v>
      </c>
      <c r="F5" s="11">
        <v>24</v>
      </c>
      <c r="G5" s="14"/>
      <c r="H5" s="15"/>
      <c r="I5" s="2"/>
    </row>
    <row r="6" spans="1:9">
      <c r="A6" s="5" t="s">
        <v>75</v>
      </c>
      <c r="B6" s="2" t="s">
        <v>3</v>
      </c>
      <c r="C6" s="6">
        <v>44858</v>
      </c>
      <c r="D6" s="5" t="s">
        <v>43</v>
      </c>
      <c r="E6" s="10">
        <v>2500000</v>
      </c>
      <c r="F6" s="11">
        <v>12</v>
      </c>
      <c r="G6" s="14"/>
      <c r="H6" s="15"/>
      <c r="I6" s="2"/>
    </row>
    <row r="7" spans="1:9">
      <c r="A7" s="5" t="s">
        <v>32</v>
      </c>
      <c r="B7" s="2" t="s">
        <v>2</v>
      </c>
      <c r="C7" s="6">
        <v>44425</v>
      </c>
      <c r="D7" s="5" t="s">
        <v>44</v>
      </c>
      <c r="E7" s="10">
        <v>8000000</v>
      </c>
      <c r="F7" s="11">
        <v>30</v>
      </c>
      <c r="G7" s="14"/>
      <c r="H7" s="15"/>
      <c r="I7" s="2"/>
    </row>
    <row r="8" spans="1:9">
      <c r="A8" s="5" t="s">
        <v>76</v>
      </c>
      <c r="B8" s="2" t="s">
        <v>3</v>
      </c>
      <c r="C8" s="6">
        <v>44904</v>
      </c>
      <c r="D8" s="5" t="s">
        <v>45</v>
      </c>
      <c r="E8" s="10">
        <v>10000000</v>
      </c>
      <c r="F8" s="11">
        <v>12</v>
      </c>
      <c r="G8" s="14"/>
      <c r="H8" s="15"/>
      <c r="I8" s="2"/>
    </row>
    <row r="9" spans="1:9">
      <c r="A9" s="5" t="s">
        <v>77</v>
      </c>
      <c r="B9" s="2" t="s">
        <v>2</v>
      </c>
      <c r="C9" s="6">
        <v>44605</v>
      </c>
      <c r="D9" s="5" t="s">
        <v>47</v>
      </c>
      <c r="E9" s="10">
        <v>7000000</v>
      </c>
      <c r="F9" s="11">
        <v>30</v>
      </c>
      <c r="G9" s="14"/>
      <c r="H9" s="15"/>
      <c r="I9" s="2"/>
    </row>
    <row r="10" spans="1:9">
      <c r="A10" s="5" t="s">
        <v>78</v>
      </c>
      <c r="B10" s="2" t="s">
        <v>3</v>
      </c>
      <c r="C10" s="6">
        <v>44359</v>
      </c>
      <c r="D10" s="5" t="s">
        <v>48</v>
      </c>
      <c r="E10" s="10">
        <v>2000000</v>
      </c>
      <c r="F10" s="11">
        <v>60</v>
      </c>
      <c r="G10" s="14"/>
      <c r="H10" s="15"/>
      <c r="I10" s="2"/>
    </row>
    <row r="11" spans="1:9">
      <c r="A11" s="5" t="s">
        <v>79</v>
      </c>
      <c r="B11" s="2" t="s">
        <v>4</v>
      </c>
      <c r="C11" s="6">
        <v>44280</v>
      </c>
      <c r="D11" s="5" t="s">
        <v>49</v>
      </c>
      <c r="E11" s="10">
        <v>5000000</v>
      </c>
      <c r="F11" s="11">
        <v>30</v>
      </c>
      <c r="G11" s="14"/>
      <c r="H11" s="15"/>
      <c r="I11" s="2"/>
    </row>
    <row r="12" spans="1:9">
      <c r="A12" s="5" t="s">
        <v>80</v>
      </c>
      <c r="B12" s="2" t="s">
        <v>2</v>
      </c>
      <c r="C12" s="6">
        <v>44371</v>
      </c>
      <c r="D12" s="5" t="s">
        <v>48</v>
      </c>
      <c r="E12" s="10">
        <v>3000000</v>
      </c>
      <c r="F12" s="11">
        <v>36</v>
      </c>
      <c r="G12" s="14"/>
      <c r="H12" s="15"/>
      <c r="I12" s="2"/>
    </row>
    <row r="13" spans="1:9">
      <c r="A13" s="5" t="s">
        <v>81</v>
      </c>
      <c r="B13" s="2" t="s">
        <v>3</v>
      </c>
      <c r="C13" s="6">
        <v>44719</v>
      </c>
      <c r="D13" s="5" t="s">
        <v>50</v>
      </c>
      <c r="E13" s="10">
        <v>5000000</v>
      </c>
      <c r="F13" s="11">
        <v>30</v>
      </c>
      <c r="G13" s="14"/>
      <c r="H13" s="15"/>
      <c r="I13" s="2"/>
    </row>
    <row r="14" spans="1:9">
      <c r="A14" s="5" t="s">
        <v>82</v>
      </c>
      <c r="B14" s="2" t="s">
        <v>4</v>
      </c>
      <c r="C14" s="6">
        <v>44548</v>
      </c>
      <c r="D14" s="5" t="s">
        <v>52</v>
      </c>
      <c r="E14" s="10">
        <v>12000000</v>
      </c>
      <c r="F14" s="11">
        <v>60</v>
      </c>
      <c r="G14" s="14"/>
      <c r="H14" s="15"/>
      <c r="I14" s="2"/>
    </row>
    <row r="15" spans="1:9">
      <c r="A15" s="5" t="s">
        <v>83</v>
      </c>
      <c r="B15" s="2" t="s">
        <v>4</v>
      </c>
      <c r="C15" s="6">
        <v>44478</v>
      </c>
      <c r="D15" s="5" t="s">
        <v>53</v>
      </c>
      <c r="E15" s="10">
        <v>15000000</v>
      </c>
      <c r="F15" s="11">
        <v>60</v>
      </c>
      <c r="G15" s="14"/>
      <c r="H15" s="15"/>
      <c r="I15" s="2"/>
    </row>
    <row r="16" spans="1:9">
      <c r="A16" s="5" t="s">
        <v>33</v>
      </c>
      <c r="B16" s="2" t="s">
        <v>2</v>
      </c>
      <c r="C16" s="6">
        <v>43968</v>
      </c>
      <c r="D16" s="5" t="s">
        <v>40</v>
      </c>
      <c r="E16" s="10">
        <v>5000000</v>
      </c>
      <c r="F16" s="11">
        <v>36</v>
      </c>
      <c r="G16" s="14"/>
      <c r="H16" s="15"/>
      <c r="I16" s="2"/>
    </row>
    <row r="17" spans="1:9">
      <c r="A17" s="5" t="s">
        <v>84</v>
      </c>
      <c r="B17" s="2" t="s">
        <v>2</v>
      </c>
      <c r="C17" s="6">
        <v>44806</v>
      </c>
      <c r="D17" s="5" t="s">
        <v>54</v>
      </c>
      <c r="E17" s="10">
        <v>7000000</v>
      </c>
      <c r="F17" s="11">
        <v>24</v>
      </c>
      <c r="G17" s="14"/>
      <c r="H17" s="15"/>
      <c r="I17" s="2"/>
    </row>
    <row r="18" spans="1:9">
      <c r="A18" s="5" t="s">
        <v>85</v>
      </c>
      <c r="B18" s="2" t="s">
        <v>2</v>
      </c>
      <c r="C18" s="6">
        <v>44439</v>
      </c>
      <c r="D18" s="5" t="s">
        <v>48</v>
      </c>
      <c r="E18" s="10">
        <v>3500000</v>
      </c>
      <c r="F18" s="11">
        <v>36</v>
      </c>
      <c r="G18" s="14"/>
      <c r="H18" s="15"/>
      <c r="I18" s="2"/>
    </row>
    <row r="19" spans="1:9">
      <c r="A19" s="5" t="s">
        <v>86</v>
      </c>
      <c r="B19" s="2" t="s">
        <v>3</v>
      </c>
      <c r="C19" s="6">
        <v>44064</v>
      </c>
      <c r="D19" s="5" t="s">
        <v>48</v>
      </c>
      <c r="E19" s="10">
        <v>1000000</v>
      </c>
      <c r="F19" s="11">
        <v>48</v>
      </c>
      <c r="G19" s="14"/>
      <c r="H19" s="15"/>
      <c r="I19" s="2"/>
    </row>
    <row r="20" spans="1:9">
      <c r="A20" s="5" t="s">
        <v>30</v>
      </c>
      <c r="B20" s="2" t="s">
        <v>4</v>
      </c>
      <c r="C20" s="6">
        <v>44581</v>
      </c>
      <c r="D20" s="5" t="s">
        <v>52</v>
      </c>
      <c r="E20" s="10">
        <v>27000000</v>
      </c>
      <c r="F20" s="11">
        <v>48</v>
      </c>
      <c r="G20" s="14"/>
      <c r="H20" s="15"/>
      <c r="I20" s="2"/>
    </row>
    <row r="21" spans="1:9">
      <c r="A21" s="5" t="s">
        <v>87</v>
      </c>
      <c r="B21" s="2" t="s">
        <v>2</v>
      </c>
      <c r="C21" s="6">
        <v>44695</v>
      </c>
      <c r="D21" s="5" t="s">
        <v>55</v>
      </c>
      <c r="E21" s="10">
        <v>5000000</v>
      </c>
      <c r="F21" s="11">
        <v>18</v>
      </c>
      <c r="G21" s="14"/>
      <c r="H21" s="15"/>
      <c r="I21" s="2"/>
    </row>
    <row r="22" spans="1:9">
      <c r="A22" s="5" t="s">
        <v>31</v>
      </c>
      <c r="B22" s="2" t="s">
        <v>2</v>
      </c>
      <c r="C22" s="6">
        <v>44277</v>
      </c>
      <c r="D22" s="5" t="s">
        <v>56</v>
      </c>
      <c r="E22" s="10">
        <v>15000000</v>
      </c>
      <c r="F22" s="11">
        <v>60</v>
      </c>
      <c r="G22" s="14"/>
      <c r="H22" s="15"/>
      <c r="I22" s="2"/>
    </row>
    <row r="23" spans="1:9">
      <c r="A23" s="5" t="s">
        <v>88</v>
      </c>
      <c r="B23" s="2" t="s">
        <v>2</v>
      </c>
      <c r="C23" s="6">
        <v>44816</v>
      </c>
      <c r="D23" s="5" t="s">
        <v>41</v>
      </c>
      <c r="E23" s="10">
        <v>3000000</v>
      </c>
      <c r="F23" s="11">
        <v>24</v>
      </c>
      <c r="G23" s="14"/>
      <c r="H23" s="15"/>
      <c r="I23" s="2"/>
    </row>
    <row r="24" spans="1:9">
      <c r="A24" s="5" t="s">
        <v>89</v>
      </c>
      <c r="B24" s="2" t="s">
        <v>2</v>
      </c>
      <c r="C24" s="6">
        <v>44334</v>
      </c>
      <c r="D24" s="5" t="s">
        <v>57</v>
      </c>
      <c r="E24" s="10">
        <v>3000000</v>
      </c>
      <c r="F24" s="11">
        <v>36</v>
      </c>
      <c r="G24" s="14"/>
      <c r="H24" s="15"/>
      <c r="I24" s="2"/>
    </row>
    <row r="25" spans="1:9">
      <c r="A25" s="5" t="s">
        <v>90</v>
      </c>
      <c r="B25" s="2" t="s">
        <v>2</v>
      </c>
      <c r="C25" s="6">
        <v>44736</v>
      </c>
      <c r="D25" s="5" t="s">
        <v>58</v>
      </c>
      <c r="E25" s="10">
        <v>10000000</v>
      </c>
      <c r="F25" s="11">
        <v>16</v>
      </c>
      <c r="G25" s="14"/>
      <c r="H25" s="15"/>
      <c r="I25" s="2"/>
    </row>
    <row r="26" spans="1:9">
      <c r="A26" s="5" t="s">
        <v>91</v>
      </c>
      <c r="B26" s="2" t="s">
        <v>3</v>
      </c>
      <c r="C26" s="6">
        <v>44397</v>
      </c>
      <c r="D26" s="5" t="s">
        <v>59</v>
      </c>
      <c r="E26" s="10">
        <v>15000000</v>
      </c>
      <c r="F26" s="11">
        <v>60</v>
      </c>
      <c r="G26" s="14"/>
      <c r="H26" s="15"/>
      <c r="I26" s="2"/>
    </row>
    <row r="27" spans="1:9">
      <c r="A27" s="5" t="s">
        <v>27</v>
      </c>
      <c r="B27" s="2" t="s">
        <v>4</v>
      </c>
      <c r="C27" s="6">
        <v>44411</v>
      </c>
      <c r="D27" s="5" t="s">
        <v>60</v>
      </c>
      <c r="E27" s="10">
        <v>6000000</v>
      </c>
      <c r="F27" s="11">
        <v>24</v>
      </c>
      <c r="G27" s="14"/>
      <c r="H27" s="15"/>
      <c r="I27" s="2"/>
    </row>
    <row r="28" spans="1:9">
      <c r="A28" s="5" t="s">
        <v>92</v>
      </c>
      <c r="B28" s="2" t="s">
        <v>2</v>
      </c>
      <c r="C28" s="6">
        <v>44707</v>
      </c>
      <c r="D28" s="5" t="s">
        <v>48</v>
      </c>
      <c r="E28" s="10">
        <v>4000000</v>
      </c>
      <c r="F28" s="11">
        <v>48</v>
      </c>
      <c r="G28" s="14"/>
      <c r="H28" s="15"/>
      <c r="I28" s="2"/>
    </row>
    <row r="29" spans="1:9">
      <c r="A29" s="5" t="s">
        <v>93</v>
      </c>
      <c r="B29" s="2" t="s">
        <v>4</v>
      </c>
      <c r="C29" s="6">
        <v>44898</v>
      </c>
      <c r="D29" s="5" t="s">
        <v>61</v>
      </c>
      <c r="E29" s="10">
        <v>35000000</v>
      </c>
      <c r="F29" s="11">
        <v>24</v>
      </c>
      <c r="G29" s="14"/>
      <c r="H29" s="15"/>
      <c r="I29" s="2"/>
    </row>
    <row r="30" spans="1:9">
      <c r="A30" s="5" t="s">
        <v>94</v>
      </c>
      <c r="B30" s="2" t="s">
        <v>2</v>
      </c>
      <c r="C30" s="6">
        <v>44059</v>
      </c>
      <c r="D30" s="5" t="s">
        <v>41</v>
      </c>
      <c r="E30" s="10">
        <v>2000000</v>
      </c>
      <c r="F30" s="11">
        <v>36</v>
      </c>
      <c r="G30" s="14"/>
      <c r="H30" s="15"/>
      <c r="I30" s="2"/>
    </row>
    <row r="31" spans="1:9">
      <c r="A31" s="5" t="s">
        <v>28</v>
      </c>
      <c r="B31" s="2" t="s">
        <v>4</v>
      </c>
      <c r="C31" s="6">
        <v>44682</v>
      </c>
      <c r="D31" s="5" t="s">
        <v>58</v>
      </c>
      <c r="E31" s="10">
        <v>5000000</v>
      </c>
      <c r="F31" s="11">
        <v>24</v>
      </c>
      <c r="G31" s="14"/>
      <c r="H31" s="15"/>
      <c r="I31" s="2"/>
    </row>
    <row r="32" spans="1:9">
      <c r="A32" s="5" t="s">
        <v>95</v>
      </c>
      <c r="B32" s="2" t="s">
        <v>2</v>
      </c>
      <c r="C32" s="6">
        <v>44539</v>
      </c>
      <c r="D32" s="5" t="s">
        <v>52</v>
      </c>
      <c r="E32" s="10">
        <v>15000000</v>
      </c>
      <c r="F32" s="11">
        <v>30</v>
      </c>
      <c r="G32" s="14"/>
      <c r="H32" s="15"/>
      <c r="I32" s="2"/>
    </row>
    <row r="33" spans="1:10">
      <c r="A33" s="1"/>
      <c r="B33" s="1"/>
      <c r="C33" s="1"/>
      <c r="D33" s="1"/>
      <c r="E33" s="1"/>
      <c r="F33" s="1"/>
      <c r="G33" s="1"/>
      <c r="H33" s="1"/>
      <c r="I33" s="1"/>
    </row>
    <row r="34" spans="1:10">
      <c r="A34" t="s">
        <v>203</v>
      </c>
      <c r="G34" t="s">
        <v>201</v>
      </c>
    </row>
    <row r="35" spans="1:10">
      <c r="A35" s="41" t="s">
        <v>1</v>
      </c>
      <c r="B35" s="39">
        <v>0</v>
      </c>
      <c r="C35" s="39">
        <v>5000000</v>
      </c>
      <c r="D35" s="39">
        <v>10000000</v>
      </c>
      <c r="E35" s="39">
        <v>50000000</v>
      </c>
      <c r="G35" s="2" t="s">
        <v>62</v>
      </c>
      <c r="H35" s="17">
        <v>1</v>
      </c>
      <c r="I35" s="17">
        <v>2</v>
      </c>
      <c r="J35" s="17">
        <v>3</v>
      </c>
    </row>
    <row r="36" spans="1:10">
      <c r="A36" s="42"/>
      <c r="B36" s="40">
        <v>5000000</v>
      </c>
      <c r="C36" s="40">
        <v>10000000</v>
      </c>
      <c r="D36" s="40">
        <v>50000000</v>
      </c>
      <c r="E36" s="40"/>
      <c r="G36" s="2" t="s">
        <v>11</v>
      </c>
      <c r="H36" s="14"/>
      <c r="I36" s="14"/>
      <c r="J36" s="14"/>
    </row>
    <row r="37" spans="1:10">
      <c r="A37" s="2" t="s">
        <v>2</v>
      </c>
      <c r="B37" s="14">
        <v>1600</v>
      </c>
      <c r="C37" s="14">
        <v>1400</v>
      </c>
      <c r="D37" s="14">
        <v>1200</v>
      </c>
      <c r="E37" s="14">
        <v>1000</v>
      </c>
      <c r="G37" s="2" t="s">
        <v>12</v>
      </c>
      <c r="H37" s="14"/>
      <c r="I37" s="14"/>
      <c r="J37" s="14"/>
    </row>
    <row r="38" spans="1:10">
      <c r="A38" s="2" t="s">
        <v>3</v>
      </c>
      <c r="B38" s="14">
        <v>1400</v>
      </c>
      <c r="C38" s="14">
        <v>1200</v>
      </c>
      <c r="D38" s="14">
        <v>1000</v>
      </c>
      <c r="E38" s="14">
        <v>800</v>
      </c>
      <c r="G38" s="2" t="s">
        <v>13</v>
      </c>
      <c r="H38" s="14"/>
      <c r="I38" s="14"/>
      <c r="J38" s="14"/>
    </row>
    <row r="39" spans="1:10">
      <c r="A39" s="2" t="s">
        <v>4</v>
      </c>
      <c r="B39" s="14">
        <v>1200</v>
      </c>
      <c r="C39" s="14">
        <v>1000</v>
      </c>
      <c r="D39" s="14">
        <v>800</v>
      </c>
      <c r="E39" s="14">
        <v>600</v>
      </c>
      <c r="G39" s="2" t="s">
        <v>14</v>
      </c>
      <c r="H39" s="14"/>
      <c r="I39" s="14"/>
      <c r="J39" s="14"/>
    </row>
    <row r="41" spans="1:10">
      <c r="A41" t="s">
        <v>202</v>
      </c>
    </row>
    <row r="42" spans="1:10">
      <c r="A42" s="43" t="s">
        <v>10</v>
      </c>
      <c r="B42" s="16" t="s">
        <v>35</v>
      </c>
      <c r="C42" s="16" t="s">
        <v>36</v>
      </c>
      <c r="D42" s="16" t="s">
        <v>37</v>
      </c>
      <c r="E42" s="16" t="s">
        <v>38</v>
      </c>
    </row>
    <row r="43" spans="1:10">
      <c r="A43" s="43"/>
      <c r="B43" s="2" t="s">
        <v>197</v>
      </c>
      <c r="C43" s="2" t="s">
        <v>198</v>
      </c>
      <c r="D43" s="2" t="s">
        <v>199</v>
      </c>
      <c r="E43" s="2" t="s">
        <v>200</v>
      </c>
    </row>
    <row r="44" spans="1:10">
      <c r="A44" s="2">
        <v>2020</v>
      </c>
      <c r="B44" s="2"/>
      <c r="C44" s="2"/>
      <c r="D44" s="2"/>
      <c r="E44" s="2"/>
    </row>
    <row r="45" spans="1:10">
      <c r="A45" s="2">
        <v>2021</v>
      </c>
      <c r="B45" s="2"/>
      <c r="C45" s="2"/>
      <c r="D45" s="2"/>
      <c r="E45" s="2"/>
    </row>
    <row r="46" spans="1:10">
      <c r="A46" s="2">
        <v>2022</v>
      </c>
      <c r="B46" s="2"/>
      <c r="C46" s="2"/>
      <c r="D46" s="2"/>
      <c r="E46" s="2"/>
    </row>
  </sheetData>
  <mergeCells count="2">
    <mergeCell ref="A35:A36"/>
    <mergeCell ref="A42:A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K14"/>
  <sheetViews>
    <sheetView workbookViewId="0"/>
  </sheetViews>
  <sheetFormatPr defaultColWidth="9" defaultRowHeight="17.399999999999999"/>
  <cols>
    <col min="1" max="1" width="9" style="18"/>
    <col min="2" max="2" width="9.3984375" style="18" bestFit="1" customWidth="1"/>
    <col min="3" max="3" width="9" style="18"/>
    <col min="4" max="4" width="10.8984375" style="18" bestFit="1" customWidth="1"/>
    <col min="5" max="11" width="11.09765625" style="18" customWidth="1"/>
    <col min="12" max="16384" width="9" style="18"/>
  </cols>
  <sheetData>
    <row r="1" spans="1:11">
      <c r="A1" s="18" t="s">
        <v>130</v>
      </c>
    </row>
    <row r="2" spans="1:11">
      <c r="A2" s="19" t="s">
        <v>16</v>
      </c>
      <c r="B2" s="20">
        <v>0.03</v>
      </c>
    </row>
    <row r="3" spans="1:11">
      <c r="A3" s="19" t="s">
        <v>17</v>
      </c>
      <c r="B3" s="21">
        <v>200000</v>
      </c>
    </row>
    <row r="4" spans="1:11">
      <c r="A4" s="19" t="s">
        <v>18</v>
      </c>
      <c r="B4" s="19">
        <v>36</v>
      </c>
    </row>
    <row r="5" spans="1:11">
      <c r="A5" s="19" t="s">
        <v>15</v>
      </c>
      <c r="B5" s="22">
        <f>FV(B2/12,B4,-B3)</f>
        <v>7524112.0618290044</v>
      </c>
    </row>
    <row r="6" spans="1:11">
      <c r="A6" s="23"/>
      <c r="B6" s="24"/>
      <c r="E6" s="45" t="s">
        <v>20</v>
      </c>
      <c r="F6" s="46"/>
      <c r="G6" s="46"/>
      <c r="H6" s="46"/>
      <c r="I6" s="46"/>
      <c r="J6" s="46"/>
      <c r="K6" s="47"/>
    </row>
    <row r="7" spans="1:11">
      <c r="D7" s="27"/>
      <c r="E7" s="26">
        <v>0.03</v>
      </c>
      <c r="F7" s="26">
        <v>3.15E-2</v>
      </c>
      <c r="G7" s="26">
        <v>3.3000000000000002E-2</v>
      </c>
      <c r="H7" s="26">
        <v>3.4500000000000003E-2</v>
      </c>
      <c r="I7" s="26">
        <v>3.5999999999999997E-2</v>
      </c>
      <c r="J7" s="26">
        <v>3.7499999999999999E-2</v>
      </c>
      <c r="K7" s="26">
        <v>3.9E-2</v>
      </c>
    </row>
    <row r="8" spans="1:11">
      <c r="C8" s="44" t="s">
        <v>19</v>
      </c>
      <c r="D8" s="25">
        <v>12</v>
      </c>
      <c r="E8" s="28"/>
      <c r="F8" s="28"/>
      <c r="G8" s="28"/>
      <c r="H8" s="28"/>
      <c r="I8" s="28"/>
      <c r="J8" s="28"/>
      <c r="K8" s="28"/>
    </row>
    <row r="9" spans="1:11">
      <c r="C9" s="44"/>
      <c r="D9" s="25">
        <v>24</v>
      </c>
      <c r="E9" s="28"/>
      <c r="F9" s="28"/>
      <c r="G9" s="28"/>
      <c r="H9" s="28"/>
      <c r="I9" s="28"/>
      <c r="J9" s="28"/>
      <c r="K9" s="28"/>
    </row>
    <row r="10" spans="1:11">
      <c r="C10" s="44"/>
      <c r="D10" s="25">
        <v>36</v>
      </c>
      <c r="E10" s="28"/>
      <c r="F10" s="28"/>
      <c r="G10" s="28"/>
      <c r="H10" s="28"/>
      <c r="I10" s="28"/>
      <c r="J10" s="28"/>
      <c r="K10" s="28"/>
    </row>
    <row r="11" spans="1:11">
      <c r="C11" s="44"/>
      <c r="D11" s="25">
        <v>48</v>
      </c>
      <c r="E11" s="28"/>
      <c r="F11" s="28"/>
      <c r="G11" s="28"/>
      <c r="H11" s="28"/>
      <c r="I11" s="28"/>
      <c r="J11" s="28"/>
      <c r="K11" s="28"/>
    </row>
    <row r="12" spans="1:11">
      <c r="C12" s="44"/>
      <c r="D12" s="25">
        <v>60</v>
      </c>
      <c r="E12" s="28"/>
      <c r="F12" s="28"/>
      <c r="G12" s="28"/>
      <c r="H12" s="28"/>
      <c r="I12" s="28"/>
      <c r="J12" s="28"/>
      <c r="K12" s="28"/>
    </row>
    <row r="13" spans="1:11">
      <c r="C13" s="44"/>
      <c r="D13" s="25">
        <v>72</v>
      </c>
      <c r="E13" s="28"/>
      <c r="F13" s="28"/>
      <c r="G13" s="28"/>
      <c r="H13" s="28"/>
      <c r="I13" s="28"/>
      <c r="J13" s="28"/>
      <c r="K13" s="28"/>
    </row>
    <row r="14" spans="1:11">
      <c r="C14" s="44"/>
      <c r="D14" s="25">
        <v>84</v>
      </c>
      <c r="E14" s="28"/>
      <c r="F14" s="28"/>
      <c r="G14" s="28"/>
      <c r="H14" s="28"/>
      <c r="I14" s="28"/>
      <c r="J14" s="28"/>
      <c r="K14" s="28"/>
    </row>
  </sheetData>
  <mergeCells count="2">
    <mergeCell ref="C8:C14"/>
    <mergeCell ref="E6:K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G22"/>
  <sheetViews>
    <sheetView workbookViewId="0"/>
  </sheetViews>
  <sheetFormatPr defaultRowHeight="17.399999999999999"/>
  <cols>
    <col min="1" max="1" width="9.19921875" bestFit="1" customWidth="1"/>
    <col min="2" max="2" width="16.5" bestFit="1" customWidth="1"/>
    <col min="3" max="3" width="11" bestFit="1" customWidth="1"/>
    <col min="4" max="4" width="9.5" bestFit="1" customWidth="1"/>
    <col min="5" max="5" width="6.5" customWidth="1"/>
    <col min="6" max="6" width="8.5" bestFit="1" customWidth="1"/>
    <col min="8" max="8" width="2.5" customWidth="1"/>
    <col min="9" max="9" width="11.3984375" customWidth="1"/>
  </cols>
  <sheetData>
    <row r="1" spans="1:7">
      <c r="A1" t="s">
        <v>130</v>
      </c>
    </row>
    <row r="2" spans="1:7">
      <c r="A2" s="29" t="s">
        <v>181</v>
      </c>
      <c r="B2" s="29" t="s">
        <v>182</v>
      </c>
      <c r="C2" s="29" t="s">
        <v>132</v>
      </c>
      <c r="D2" s="29" t="s">
        <v>131</v>
      </c>
      <c r="E2" s="29" t="s">
        <v>133</v>
      </c>
      <c r="F2" s="29" t="s">
        <v>134</v>
      </c>
      <c r="G2" s="29" t="s">
        <v>135</v>
      </c>
    </row>
    <row r="3" spans="1:7">
      <c r="A3" s="30" t="s">
        <v>136</v>
      </c>
      <c r="B3" s="31" t="s">
        <v>137</v>
      </c>
      <c r="C3" s="31" t="s">
        <v>138</v>
      </c>
      <c r="D3" s="33">
        <v>35000</v>
      </c>
      <c r="E3" s="32">
        <v>120</v>
      </c>
      <c r="F3" s="33">
        <v>3000</v>
      </c>
      <c r="G3" s="30">
        <v>11</v>
      </c>
    </row>
    <row r="4" spans="1:7">
      <c r="A4" s="30" t="s">
        <v>139</v>
      </c>
      <c r="B4" s="31" t="s">
        <v>140</v>
      </c>
      <c r="C4" s="31" t="s">
        <v>141</v>
      </c>
      <c r="D4" s="33">
        <v>35300</v>
      </c>
      <c r="E4" s="32">
        <v>140</v>
      </c>
      <c r="F4" s="33">
        <v>2000</v>
      </c>
      <c r="G4" s="30">
        <v>35</v>
      </c>
    </row>
    <row r="5" spans="1:7">
      <c r="A5" s="30" t="s">
        <v>142</v>
      </c>
      <c r="B5" s="31" t="s">
        <v>143</v>
      </c>
      <c r="C5" s="31" t="s">
        <v>141</v>
      </c>
      <c r="D5" s="33">
        <v>39500</v>
      </c>
      <c r="E5" s="32">
        <v>190</v>
      </c>
      <c r="F5" s="33">
        <v>2000</v>
      </c>
      <c r="G5" s="30">
        <v>17</v>
      </c>
    </row>
    <row r="6" spans="1:7">
      <c r="A6" s="30" t="s">
        <v>144</v>
      </c>
      <c r="B6" s="31" t="s">
        <v>145</v>
      </c>
      <c r="C6" s="31" t="s">
        <v>146</v>
      </c>
      <c r="D6" s="33">
        <v>33000</v>
      </c>
      <c r="E6" s="32">
        <v>143</v>
      </c>
      <c r="F6" s="33">
        <v>2000</v>
      </c>
      <c r="G6" s="30">
        <v>-1</v>
      </c>
    </row>
    <row r="7" spans="1:7">
      <c r="A7" s="30" t="s">
        <v>147</v>
      </c>
      <c r="B7" s="31" t="s">
        <v>148</v>
      </c>
      <c r="C7" s="31" t="s">
        <v>141</v>
      </c>
      <c r="D7" s="33">
        <v>35000</v>
      </c>
      <c r="E7" s="32">
        <v>136</v>
      </c>
      <c r="F7" s="33">
        <v>2500</v>
      </c>
      <c r="G7" s="30">
        <v>48</v>
      </c>
    </row>
    <row r="8" spans="1:7">
      <c r="A8" s="30" t="s">
        <v>149</v>
      </c>
      <c r="B8" s="31" t="s">
        <v>150</v>
      </c>
      <c r="C8" s="31" t="s">
        <v>138</v>
      </c>
      <c r="D8" s="33">
        <v>35000</v>
      </c>
      <c r="E8" s="32">
        <v>126</v>
      </c>
      <c r="F8" s="33">
        <v>1500</v>
      </c>
      <c r="G8" s="30">
        <v>19</v>
      </c>
    </row>
    <row r="9" spans="1:7">
      <c r="A9" s="30" t="s">
        <v>151</v>
      </c>
      <c r="B9" s="31" t="s">
        <v>152</v>
      </c>
      <c r="C9" s="31" t="s">
        <v>138</v>
      </c>
      <c r="D9" s="33">
        <v>35300</v>
      </c>
      <c r="E9" s="32">
        <v>125</v>
      </c>
      <c r="F9" s="33">
        <v>2500</v>
      </c>
      <c r="G9" s="30">
        <v>22</v>
      </c>
    </row>
    <row r="10" spans="1:7">
      <c r="A10" s="30" t="s">
        <v>153</v>
      </c>
      <c r="B10" s="31" t="s">
        <v>154</v>
      </c>
      <c r="C10" s="31" t="s">
        <v>155</v>
      </c>
      <c r="D10" s="33">
        <v>26500</v>
      </c>
      <c r="E10" s="32">
        <v>133</v>
      </c>
      <c r="F10" s="33">
        <v>1500</v>
      </c>
      <c r="G10" s="30">
        <v>1</v>
      </c>
    </row>
    <row r="11" spans="1:7">
      <c r="A11" s="30" t="s">
        <v>156</v>
      </c>
      <c r="B11" s="31" t="s">
        <v>157</v>
      </c>
      <c r="C11" s="31" t="s">
        <v>141</v>
      </c>
      <c r="D11" s="33">
        <v>39000</v>
      </c>
      <c r="E11" s="32">
        <v>160</v>
      </c>
      <c r="F11" s="33">
        <v>1500</v>
      </c>
      <c r="G11" s="30">
        <v>23</v>
      </c>
    </row>
    <row r="12" spans="1:7">
      <c r="A12" s="30" t="s">
        <v>158</v>
      </c>
      <c r="B12" s="31" t="s">
        <v>159</v>
      </c>
      <c r="C12" s="31" t="s">
        <v>160</v>
      </c>
      <c r="D12" s="33">
        <v>32000</v>
      </c>
      <c r="E12" s="32">
        <v>109</v>
      </c>
      <c r="F12" s="33">
        <v>1500</v>
      </c>
      <c r="G12" s="30">
        <v>7</v>
      </c>
    </row>
    <row r="13" spans="1:7">
      <c r="A13" s="30" t="s">
        <v>161</v>
      </c>
      <c r="B13" s="31" t="s">
        <v>162</v>
      </c>
      <c r="C13" s="31" t="s">
        <v>160</v>
      </c>
      <c r="D13" s="33">
        <v>35000</v>
      </c>
      <c r="E13" s="32">
        <v>132</v>
      </c>
      <c r="F13" s="33">
        <v>1500</v>
      </c>
      <c r="G13" s="30">
        <v>-1</v>
      </c>
    </row>
    <row r="14" spans="1:7">
      <c r="A14" s="30" t="s">
        <v>163</v>
      </c>
      <c r="B14" s="31" t="s">
        <v>164</v>
      </c>
      <c r="C14" s="31" t="s">
        <v>146</v>
      </c>
      <c r="D14" s="33">
        <v>35000</v>
      </c>
      <c r="E14" s="32">
        <v>75</v>
      </c>
      <c r="F14" s="33">
        <v>1500</v>
      </c>
      <c r="G14" s="30">
        <v>9</v>
      </c>
    </row>
    <row r="15" spans="1:7">
      <c r="A15" s="30" t="s">
        <v>165</v>
      </c>
      <c r="B15" s="31" t="s">
        <v>166</v>
      </c>
      <c r="C15" s="31" t="s">
        <v>146</v>
      </c>
      <c r="D15" s="33">
        <v>39000</v>
      </c>
      <c r="E15" s="32">
        <v>91</v>
      </c>
      <c r="F15" s="33">
        <v>3000</v>
      </c>
      <c r="G15" s="30">
        <v>-1</v>
      </c>
    </row>
    <row r="16" spans="1:7">
      <c r="A16" s="30" t="s">
        <v>167</v>
      </c>
      <c r="B16" s="31" t="s">
        <v>168</v>
      </c>
      <c r="C16" s="31" t="s">
        <v>155</v>
      </c>
      <c r="D16" s="33">
        <v>35000</v>
      </c>
      <c r="E16" s="32">
        <v>73</v>
      </c>
      <c r="F16" s="33">
        <v>1500</v>
      </c>
      <c r="G16" s="30">
        <v>7</v>
      </c>
    </row>
    <row r="17" spans="1:7">
      <c r="A17" s="30" t="s">
        <v>169</v>
      </c>
      <c r="B17" s="31" t="s">
        <v>170</v>
      </c>
      <c r="C17" s="31" t="s">
        <v>155</v>
      </c>
      <c r="D17" s="33">
        <v>39000</v>
      </c>
      <c r="E17" s="32">
        <v>193</v>
      </c>
      <c r="F17" s="33">
        <v>2000</v>
      </c>
      <c r="G17" s="30">
        <v>7</v>
      </c>
    </row>
    <row r="18" spans="1:7">
      <c r="A18" s="30" t="s">
        <v>171</v>
      </c>
      <c r="B18" s="31" t="s">
        <v>172</v>
      </c>
      <c r="C18" s="31" t="s">
        <v>141</v>
      </c>
      <c r="D18" s="33">
        <v>35000</v>
      </c>
      <c r="E18" s="32">
        <v>128</v>
      </c>
      <c r="F18" s="33">
        <v>2500</v>
      </c>
      <c r="G18" s="30">
        <v>5</v>
      </c>
    </row>
    <row r="19" spans="1:7">
      <c r="A19" s="30" t="s">
        <v>173</v>
      </c>
      <c r="B19" s="31" t="s">
        <v>174</v>
      </c>
      <c r="C19" s="31" t="s">
        <v>160</v>
      </c>
      <c r="D19" s="33">
        <v>47000</v>
      </c>
      <c r="E19" s="32">
        <v>593</v>
      </c>
      <c r="F19" s="33">
        <v>4000</v>
      </c>
      <c r="G19" s="30">
        <v>36</v>
      </c>
    </row>
    <row r="20" spans="1:7">
      <c r="A20" s="30" t="s">
        <v>175</v>
      </c>
      <c r="B20" s="31" t="s">
        <v>176</v>
      </c>
      <c r="C20" s="31" t="s">
        <v>146</v>
      </c>
      <c r="D20" s="33">
        <v>35300</v>
      </c>
      <c r="E20" s="32">
        <v>95</v>
      </c>
      <c r="F20" s="33">
        <v>1500</v>
      </c>
      <c r="G20" s="30">
        <v>1</v>
      </c>
    </row>
    <row r="21" spans="1:7">
      <c r="A21" s="30" t="s">
        <v>177</v>
      </c>
      <c r="B21" s="31" t="s">
        <v>178</v>
      </c>
      <c r="C21" s="31" t="s">
        <v>141</v>
      </c>
      <c r="D21" s="33">
        <v>26500</v>
      </c>
      <c r="E21" s="32">
        <v>106</v>
      </c>
      <c r="F21" s="33">
        <v>2000</v>
      </c>
      <c r="G21" s="30">
        <v>7</v>
      </c>
    </row>
    <row r="22" spans="1:7">
      <c r="A22" s="30" t="s">
        <v>179</v>
      </c>
      <c r="B22" s="31" t="s">
        <v>180</v>
      </c>
      <c r="C22" s="31" t="s">
        <v>160</v>
      </c>
      <c r="D22" s="33">
        <v>29800</v>
      </c>
      <c r="E22" s="32">
        <v>157</v>
      </c>
      <c r="F22" s="33">
        <v>2000</v>
      </c>
      <c r="G22" s="30">
        <v>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E8"/>
  <sheetViews>
    <sheetView workbookViewId="0"/>
  </sheetViews>
  <sheetFormatPr defaultRowHeight="17.399999999999999"/>
  <cols>
    <col min="1" max="1" width="13.5" customWidth="1"/>
    <col min="2" max="4" width="9.3984375" bestFit="1" customWidth="1"/>
    <col min="5" max="5" width="10.8984375" bestFit="1" customWidth="1"/>
  </cols>
  <sheetData>
    <row r="1" spans="1:5">
      <c r="A1" t="s">
        <v>183</v>
      </c>
    </row>
    <row r="2" spans="1:5">
      <c r="A2" s="34" t="s">
        <v>21</v>
      </c>
      <c r="B2" s="34" t="s">
        <v>22</v>
      </c>
      <c r="C2" s="34" t="s">
        <v>23</v>
      </c>
      <c r="D2" s="34" t="s">
        <v>24</v>
      </c>
      <c r="E2" s="34" t="s">
        <v>25</v>
      </c>
    </row>
    <row r="3" spans="1:5">
      <c r="A3" s="34" t="s">
        <v>26</v>
      </c>
      <c r="B3" s="35">
        <v>650000</v>
      </c>
      <c r="C3" s="35">
        <f>B3+B3*25%</f>
        <v>812500</v>
      </c>
      <c r="D3" s="35">
        <f>B3+B3*11%</f>
        <v>721500</v>
      </c>
      <c r="E3" s="36">
        <f>SUM(B3:D3)</f>
        <v>2184000</v>
      </c>
    </row>
    <row r="4" spans="1:5">
      <c r="A4" s="34" t="s">
        <v>184</v>
      </c>
      <c r="B4" s="35">
        <v>550000</v>
      </c>
      <c r="C4" s="35">
        <f t="shared" ref="C4:C8" si="0">B4+B4*25%</f>
        <v>687500</v>
      </c>
      <c r="D4" s="35">
        <f t="shared" ref="D4:D8" si="1">B4+B4*11%</f>
        <v>610500</v>
      </c>
      <c r="E4" s="36">
        <f t="shared" ref="E4:E8" si="2">SUM(B4:D4)</f>
        <v>1848000</v>
      </c>
    </row>
    <row r="5" spans="1:5">
      <c r="A5" s="34" t="s">
        <v>185</v>
      </c>
      <c r="B5" s="35">
        <v>700000</v>
      </c>
      <c r="C5" s="35">
        <v>790000</v>
      </c>
      <c r="D5" s="35">
        <f t="shared" si="1"/>
        <v>777000</v>
      </c>
      <c r="E5" s="36">
        <f t="shared" si="2"/>
        <v>2267000</v>
      </c>
    </row>
    <row r="6" spans="1:5">
      <c r="A6" s="34" t="s">
        <v>186</v>
      </c>
      <c r="B6" s="35">
        <v>680000</v>
      </c>
      <c r="C6" s="35">
        <f t="shared" si="0"/>
        <v>850000</v>
      </c>
      <c r="D6" s="35">
        <f t="shared" si="1"/>
        <v>754800</v>
      </c>
      <c r="E6" s="36">
        <f t="shared" si="2"/>
        <v>2284800</v>
      </c>
    </row>
    <row r="7" spans="1:5">
      <c r="A7" s="34" t="s">
        <v>187</v>
      </c>
      <c r="B7" s="35">
        <v>470000</v>
      </c>
      <c r="C7" s="35">
        <f t="shared" si="0"/>
        <v>587500</v>
      </c>
      <c r="D7" s="35">
        <f t="shared" si="1"/>
        <v>521700</v>
      </c>
      <c r="E7" s="36">
        <f t="shared" si="2"/>
        <v>1579200</v>
      </c>
    </row>
    <row r="8" spans="1:5">
      <c r="A8" s="34" t="s">
        <v>188</v>
      </c>
      <c r="B8" s="35">
        <v>340000</v>
      </c>
      <c r="C8" s="35">
        <f t="shared" si="0"/>
        <v>425000</v>
      </c>
      <c r="D8" s="35">
        <f t="shared" si="1"/>
        <v>377400</v>
      </c>
      <c r="E8" s="36">
        <f t="shared" si="2"/>
        <v>1142400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C4"/>
  <sheetViews>
    <sheetView workbookViewId="0"/>
  </sheetViews>
  <sheetFormatPr defaultRowHeight="17.399999999999999"/>
  <cols>
    <col min="1" max="1" width="10.8984375" style="23" customWidth="1"/>
    <col min="2" max="2" width="11.8984375" style="23" customWidth="1"/>
    <col min="3" max="3" width="9" style="23"/>
  </cols>
  <sheetData>
    <row r="1" spans="1:3">
      <c r="A1" s="23" t="s">
        <v>196</v>
      </c>
    </row>
    <row r="2" spans="1:3">
      <c r="A2" s="38" t="s">
        <v>189</v>
      </c>
      <c r="B2" s="38" t="s">
        <v>191</v>
      </c>
      <c r="C2" s="38" t="s">
        <v>190</v>
      </c>
    </row>
    <row r="3" spans="1:3">
      <c r="A3" s="37" t="s">
        <v>193</v>
      </c>
      <c r="B3" s="24">
        <v>2500000</v>
      </c>
      <c r="C3" s="23" t="s">
        <v>192</v>
      </c>
    </row>
    <row r="4" spans="1:3">
      <c r="A4" s="23" t="s">
        <v>194</v>
      </c>
      <c r="B4" s="24">
        <v>41000000</v>
      </c>
      <c r="C4" s="23" t="s">
        <v>195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3314" r:id="rId3" name="cmd매출등록">
          <controlPr defaultSize="0" autoLine="0" r:id="rId4">
            <anchor moveWithCells="1">
              <from>
                <xdr:col>3</xdr:col>
                <xdr:colOff>502920</xdr:colOff>
                <xdr:row>0</xdr:row>
                <xdr:rowOff>106680</xdr:rowOff>
              </from>
              <to>
                <xdr:col>5</xdr:col>
                <xdr:colOff>76200</xdr:colOff>
                <xdr:row>2</xdr:row>
                <xdr:rowOff>38100</xdr:rowOff>
              </to>
            </anchor>
          </controlPr>
        </control>
      </mc:Choice>
      <mc:Fallback>
        <control shapeId="13314" r:id="rId3" name="cmd매출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2</vt:i4>
      </vt:variant>
    </vt:vector>
  </HeadingPairs>
  <TitlesOfParts>
    <vt:vector size="9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2023-01-09T08:56:00Z</cp:lastPrinted>
  <dcterms:created xsi:type="dcterms:W3CDTF">2021-05-31T11:17:08Z</dcterms:created>
  <dcterms:modified xsi:type="dcterms:W3CDTF">2025-12-13T11:31:24Z</dcterms:modified>
</cp:coreProperties>
</file>