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yujin\Desktop\컴활 실기\컴활1급\03 최신기출문제\05 23년상시01\"/>
    </mc:Choice>
  </mc:AlternateContent>
  <xr:revisionPtr revIDLastSave="0" documentId="13_ncr:1_{632F9FCA-CF22-41D5-9CCC-D52FEC6CA1AC}" xr6:coauthVersionLast="47" xr6:coauthVersionMax="47" xr10:uidLastSave="{00000000-0000-0000-0000-000000000000}"/>
  <bookViews>
    <workbookView xWindow="-98" yWindow="-98" windowWidth="21795" windowHeight="12975" tabRatio="812" activeTab="4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H37" i="3" a="1"/>
  <c r="H37" i="3"/>
  <c r="I37" i="3" a="1"/>
  <c r="I37" i="3"/>
  <c r="J37" i="3" a="1"/>
  <c r="J37" i="3" s="1"/>
  <c r="H38" i="3" a="1"/>
  <c r="H38" i="3" s="1"/>
  <c r="I38" i="3" a="1"/>
  <c r="I38" i="3" s="1"/>
  <c r="J38" i="3" a="1"/>
  <c r="J38" i="3" s="1"/>
  <c r="H39" i="3" a="1"/>
  <c r="H39" i="3"/>
  <c r="I39" i="3" a="1"/>
  <c r="I39" i="3" s="1"/>
  <c r="J39" i="3" a="1"/>
  <c r="J39" i="3"/>
  <c r="I36" i="3" a="1"/>
  <c r="I36" i="3" s="1"/>
  <c r="J36" i="3" a="1"/>
  <c r="J36" i="3"/>
  <c r="H36" i="3" a="1"/>
  <c r="H36" i="3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B45" i="3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I20" i="3" a="1"/>
  <c r="I10" i="3" a="1"/>
  <c r="I28" i="3" a="1"/>
  <c r="I19" i="3" a="1"/>
  <c r="I13" i="3" a="1"/>
  <c r="I30" i="3" a="1"/>
  <c r="I21" i="3" a="1"/>
  <c r="I25" i="3" a="1"/>
  <c r="I29" i="3" a="1"/>
  <c r="I26" i="3" a="1"/>
  <c r="I6" i="3" a="1"/>
  <c r="I27" i="3" a="1"/>
  <c r="I14" i="3" a="1"/>
  <c r="I5" i="3" a="1"/>
  <c r="I22" i="3" a="1"/>
  <c r="I16" i="3" a="1"/>
  <c r="I7" i="3" a="1"/>
  <c r="I9" i="3" a="1"/>
  <c r="I15" i="3" a="1"/>
  <c r="I18" i="3" a="1"/>
  <c r="I23" i="3" a="1"/>
  <c r="I11" i="3" a="1"/>
  <c r="I31" i="3" a="1"/>
  <c r="I3" i="3" a="1"/>
  <c r="I8" i="3" a="1"/>
  <c r="I24" i="3" a="1"/>
  <c r="I4" i="3" a="1"/>
  <c r="I32" i="3" a="1"/>
  <c r="I12" i="3" a="1"/>
  <c r="I17" i="3" a="1"/>
  <c r="I11" i="3" l="1"/>
  <c r="I18" i="3"/>
  <c r="I9" i="3"/>
  <c r="I16" i="3"/>
  <c r="I5" i="3"/>
  <c r="I27" i="3"/>
  <c r="I26" i="3"/>
  <c r="I25" i="3"/>
  <c r="I30" i="3"/>
  <c r="I19" i="3"/>
  <c r="I10" i="3"/>
  <c r="I17" i="3"/>
  <c r="I32" i="3"/>
  <c r="I24" i="3"/>
  <c r="I8" i="3"/>
  <c r="I31" i="3"/>
  <c r="I23" i="3"/>
  <c r="I15" i="3"/>
  <c r="I7" i="3"/>
  <c r="I22" i="3"/>
  <c r="I14" i="3"/>
  <c r="I6" i="3"/>
  <c r="I29" i="3"/>
  <c r="I21" i="3"/>
  <c r="I13" i="3"/>
  <c r="I28" i="3"/>
  <c r="I20" i="3"/>
  <c r="I12" i="3"/>
  <c r="I4" i="3"/>
  <c r="I3" i="3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A35" i="4"/>
  <c r="B5" i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5CF73D-489F-4899-A86E-70781C796598}" name="MS Access Database_Query" type="1" refreshedVersion="8" background="1">
    <dbPr connection="DSN=MS Access Database;DBQ=C:\Users\yujin\Desktop\컴활 실기\컴활0408\03 최신기출문제\05 23년상시01\대출관리.accdb;DefaultDir=C:\Users\yujin\Desktop\컴활 실기\컴활0408\03 최신기출문제\05 23년상시01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<sst xmlns="http://schemas.openxmlformats.org/spreadsheetml/2006/main" count="348" uniqueCount="216">
  <si>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</si>
  <si>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</si>
  <si>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</si>
  <si>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</si>
  <si>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</si>
  <si>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</si>
  <si>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</si>
  <si>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</si>
  <si>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</si>
  <si>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</si>
  <si>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</si>
  <si>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</si>
  <si>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</si>
  <si>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</si>
  <si>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</si>
  <si>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</si>
  <si>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</si>
  <si>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</si>
  <si>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</si>
  <si>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</si>
  <si>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</si>
  <si>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</si>
  <si>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</si>
  <si>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</si>
  <si>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</si>
  <si>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</si>
  <si>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</si>
  <si>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</si>
  <si>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</si>
  <si>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</si>
  <si>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</si>
  <si>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</si>
  <si>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</si>
  <si>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</si>
  <si>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</si>
  <si>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</si>
  <si>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</si>
  <si>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</si>
  <si>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</si>
  <si>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</si>
  <si>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</si>
  <si>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</si>
  <si>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</si>
  <si>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</si>
  <si>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</si>
  <si>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</si>
  <si>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</si>
  <si>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</si>
  <si>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</si>
  <si>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</si>
  <si>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</si>
  <si>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</si>
  <si>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</si>
  <si>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</si>
  <si>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</si>
  <si>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</si>
  <si>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</si>
  <si>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</si>
  <si>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</si>
  <si>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</si>
  <si>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</si>
  <si>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</si>
  <si>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</si>
  <si>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</si>
  <si>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</si>
  <si>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</si>
  <si>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</si>
  <si>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</si>
  <si>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</si>
  <si>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</si>
  <si>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</si>
  <si>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</si>
  <si>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</si>
  <si>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</si>
  <si>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</si>
  <si>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</si>
  <si>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</si>
  <si>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</si>
  <si>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</si>
  <si>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</si>
  <si>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</si>
  <si>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</si>
  <si>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</si>
  <si>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</si>
  <si>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</si>
  <si>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</si>
  <si>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</si>
  <si>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</si>
  <si>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</si>
  <si>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</si>
  <si>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</si>
  <si>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</si>
  <si>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</si>
  <si>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</si>
  <si>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</si>
  <si>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</si>
  <si>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</si>
  <si>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</si>
  <si>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</si>
  <si>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</si>
  <si>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</si>
  <si>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</si>
  <si>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</si>
  <si>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</si>
  <si>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</si>
  <si>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</si>
  <si>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</si>
  <si>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</si>
  <si>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</si>
  <si>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</si>
  <si>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</si>
  <si>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</si>
  <si>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</si>
  <si>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</si>
  <si>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</si>
  <si>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</si>
  <si>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</si>
  <si>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</si>
  <si>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</si>
  <si>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</si>
  <si>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</si>
  <si>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</si>
  <si>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</si>
  <si>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</si>
  <si>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</si>
  <si>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</si>
  <si>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</si>
  <si>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</si>
  <si>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</si>
  <si>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</si>
  <si>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</si>
  <si>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</si>
  <si>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</si>
  <si>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</si>
  <si>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</si>
  <si>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</si>
  <si>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</si>
  <si>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</si>
  <si>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</si>
  <si>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</si>
  <si>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</si>
  <si>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</si>
  <si>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</si>
  <si>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</si>
  <si>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</si>
  <si>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</si>
  <si>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</si>
  <si>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</si>
  <si>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</si>
  <si>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</si>
  <si>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</si>
  <si>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</si>
  <si>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</si>
  <si>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</si>
  <si>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</si>
  <si>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</si>
  <si>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</si>
  <si>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</si>
  <si>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</si>
  <si>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</si>
  <si>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</si>
  <si>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</si>
  <si>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</si>
  <si>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</si>
  <si>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</si>
  <si>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</si>
  <si>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</si>
  <si>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</si>
  <si>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</si>
  <si>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</si>
  <si>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</si>
  <si>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</si>
  <si>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</si>
  <si>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</si>
  <si>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</si>
  <si>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</si>
  <si>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</si>
  <si>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</si>
  <si>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</si>
  <si>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</si>
  <si>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</si>
  <si>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</si>
  <si>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</si>
  <si>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</si>
  <si>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</si>
  <si>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</si>
  <si>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</si>
  <si>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</si>
  <si>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</si>
  <si>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</si>
  <si>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</si>
  <si>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</si>
  <si>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</si>
  <si>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</si>
  <si>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</si>
  <si>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</si>
  <si>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</si>
  <si>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</si>
  <si>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</si>
  <si>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</si>
  <si>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</si>
  <si>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</si>
  <si>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</si>
  <si>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</si>
  <si>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</si>
  <si>
    <t>개수 : 대출지점</t>
  </si>
  <si>
    <t>기간</t>
  </si>
  <si>
    <t>값</t>
  </si>
  <si>
    <t>전체 개수 : 대출지점</t>
  </si>
  <si>
    <t>평균 : 대출금액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</si>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</sst>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164" formatCode="General&quot;위&quot;"/>
    <numFmt numFmtId="165" formatCode="General&quot;개월&quot;"/>
    <numFmt numFmtId="166" formatCode="#,##0\ &quot;이상&quot;"/>
    <numFmt numFmtId="167" formatCode="#,##0\ &quot;미만&quot;"/>
    <numFmt numFmtId="168" formatCode="[Blue][&gt;=30]0;[Magenta][=-1]&quot;▣ 소장&quot;;0\ "/>
  </numFmts>
  <fonts count="10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65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65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0" fillId="0" borderId="1" xfId="6" applyNumberFormat="1" applyFont="1" applyFill="1" applyBorder="1" applyAlignment="1">
      <alignment vertical="center"/>
    </xf>
    <xf numFmtId="8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8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1-47EA-BDB9-5F96E58EB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61-47EA-BDB9-5F96E58E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전용" textlink="">
      <xdr:nvSpPr>
        <xdr:cNvPr id="4" name="사각형: 빗면 3">
          <a:extLst>
            <a:ext uri="{FF2B5EF4-FFF2-40B4-BE49-F238E27FC236}">
              <a16:creationId xmlns:a16="http://schemas.microsoft.com/office/drawing/2014/main" id="{D57E8172-4B7E-3BA9-5D13-1D1F344638FC}"/>
            </a:ext>
          </a:extLst>
        </xdr:cNvPr>
        <xdr:cNvSpPr/>
      </xdr:nvSpPr>
      <xdr:spPr>
        <a:xfrm>
          <a:off x="5191125" y="180975"/>
          <a:ext cx="1643063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서식전용</a:t>
          </a:r>
          <a:endParaRPr lang="en-US" altLang="ko-KR" sz="1100"/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75168271-D77E-EAEE-5536-7ED75FFA3B3F}"/>
            </a:ext>
          </a:extLst>
        </xdr:cNvPr>
        <xdr:cNvSpPr/>
      </xdr:nvSpPr>
      <xdr:spPr>
        <a:xfrm>
          <a:off x="5191125" y="823913"/>
          <a:ext cx="1643063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9</xdr:row>
      <xdr:rowOff>0</xdr:rowOff>
    </xdr:from>
    <xdr:to>
      <xdr:col>8</xdr:col>
      <xdr:colOff>14288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123825</xdr:colOff>
          <xdr:row>2</xdr:row>
          <xdr:rowOff>114300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유진" refreshedDate="45768.425216898147" backgroundQuery="1" createdVersion="8" refreshedVersion="8" minRefreshableVersion="3" recordCount="30" xr:uid="{3E206109-B4D0-4B7D-AEE4-EE1CF6C2B166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40AF60-6A50-4D24-A188-EB1BF217103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2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2" zoomScale="68" workbookViewId="0">
      <selection activeCell="M15" sqref="M15"/>
    </sheetView>
  </sheetViews>
  <sheetFormatPr defaultColWidth="11.73046875" defaultRowHeight="14.25"/>
  <cols>
    <col min="1" max="1" width="11.3984375" customWidth="1"/>
    <col min="2" max="2" width="7.265625" customWidth="1"/>
    <col min="3" max="3" width="7.86328125" customWidth="1"/>
    <col min="4" max="4" width="13" bestFit="1" customWidth="1"/>
    <col min="5" max="5" width="26.3984375" customWidth="1"/>
    <col min="6" max="6" width="9" bestFit="1" customWidth="1"/>
    <col min="7" max="7" width="10.265625" customWidth="1"/>
    <col min="8" max="8" width="19.73046875" customWidth="1"/>
  </cols>
  <sheetData>
    <row r="1" spans="1:8">
      <c r="A1" t="s">
        <v>65</v>
      </c>
    </row>
    <row r="2" spans="1:8" ht="16.899999999999999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 ht="16.899999999999999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 ht="16.899999999999999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 ht="16.899999999999999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 ht="16.899999999999999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 ht="16.899999999999999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 ht="16.899999999999999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 ht="16.899999999999999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 ht="16.899999999999999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 ht="16.899999999999999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 ht="16.899999999999999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 ht="16.899999999999999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 ht="16.899999999999999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 ht="16.899999999999999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 ht="16.899999999999999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 ht="16.899999999999999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 ht="16.899999999999999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 ht="16.899999999999999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 ht="16.899999999999999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 ht="16.899999999999999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 ht="16.899999999999999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 ht="16.899999999999999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 ht="16.899999999999999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 ht="16.899999999999999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 ht="16.899999999999999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 ht="16.899999999999999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 ht="16.899999999999999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 ht="16.899999999999999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 ht="16.899999999999999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 ht="16.899999999999999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 ht="16.899999999999999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AND(H3&gt;=LARGE($H$3:$H$32,5),YEAR($A3)&gt;=2021)</f>
        <v>0</v>
      </c>
    </row>
    <row r="37" spans="1:4" ht="16.899999999999999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 ht="16.899999999999999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 ht="16.899999999999999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 ht="16.899999999999999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AND(OR($C4="서울",$C4="경기"), LEFT($B4,1)="김")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I4" sqref="I4"/>
    </sheetView>
  </sheetViews>
  <sheetFormatPr defaultRowHeight="14.25"/>
  <cols>
    <col min="2" max="2" width="13.1328125" bestFit="1" customWidth="1"/>
    <col min="3" max="5" width="14.265625" bestFit="1" customWidth="1"/>
    <col min="6" max="6" width="9" bestFit="1" customWidth="1"/>
    <col min="7" max="7" width="11" bestFit="1" customWidth="1"/>
    <col min="8" max="8" width="13.265625" bestFit="1" customWidth="1"/>
    <col min="9" max="10" width="12.86328125" bestFit="1" customWidth="1"/>
  </cols>
  <sheetData>
    <row r="1" spans="1:9">
      <c r="A1" t="s">
        <v>9</v>
      </c>
    </row>
    <row r="2" spans="1:9" ht="16.89999999999999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 ht="16.89999999999999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IF($F3&gt;20,50,IF($F3&lt;60,100,150))*VLOOKUP($B3, $A$37:$E$39, MATCH($E3, $B$35:$E$35, 1)+1)</f>
        <v>120000</v>
      </c>
      <c r="H3" s="41">
        <f>PMT(IF($B3="일반",4%,3.5%)/12,$F3,-$E3)</f>
        <v>286657.00707783952</v>
      </c>
      <c r="I3" s="2" t="str" cm="1">
        <f t="array" ref="I3">fn비고(E3,F3)</f>
        <v/>
      </c>
    </row>
    <row r="4" spans="1:9" ht="16.89999999999999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IF($F4&lt;20,50, IF($F4&lt;60,100,150))+ VLOOKUP($B4, $A$37:$E$39,MATCH($E4, $B$35:$E$35, 1)+1,FALSE)</f>
        <v>1100</v>
      </c>
      <c r="H4" s="41">
        <f t="shared" ref="H4:H32" si="1">PMT(IF($B4="일반",4%,3.5%)/12,$F4,-$E4)</f>
        <v>174307.43943339199</v>
      </c>
      <c r="I4" s="2" t="str" cm="1">
        <f t="array" ref="I4">fn비고(E4,F4)</f>
        <v/>
      </c>
    </row>
    <row r="5" spans="1:9" ht="16.89999999999999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1">
        <f t="shared" si="1"/>
        <v>130274.76651232217</v>
      </c>
      <c r="I5" s="2" t="str" cm="1">
        <f t="array" ref="I5">fn비고(E5,F5)</f>
        <v/>
      </c>
    </row>
    <row r="6" spans="1:9" ht="16.89999999999999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1">
        <f t="shared" si="1"/>
        <v>212304.07461016939</v>
      </c>
      <c r="I6" s="2" t="str" cm="1">
        <f t="array" ref="I6">fn비고(E6,F6)</f>
        <v/>
      </c>
    </row>
    <row r="7" spans="1:9" ht="16.89999999999999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1">
        <f t="shared" si="1"/>
        <v>280666.01377053867</v>
      </c>
      <c r="I7" s="2" t="str" cm="1">
        <f t="array" ref="I7">fn비고(E7,F7)</f>
        <v/>
      </c>
    </row>
    <row r="8" spans="1:9" ht="16.89999999999999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1">
        <f t="shared" si="1"/>
        <v>849216.29844067758</v>
      </c>
      <c r="I8" s="2" t="str" cm="1">
        <f t="array" ref="I8">fn비고(E8,F8)</f>
        <v>●</v>
      </c>
    </row>
    <row r="9" spans="1:9" ht="16.89999999999999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1">
        <f t="shared" si="1"/>
        <v>245582.76204922138</v>
      </c>
      <c r="I9" s="2" t="str" cm="1">
        <f t="array" ref="I9">fn비고(E9,F9)</f>
        <v/>
      </c>
    </row>
    <row r="10" spans="1:9" ht="16.89999999999999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1">
        <f t="shared" si="1"/>
        <v>36383.489940512802</v>
      </c>
      <c r="I10" s="2" t="str" cm="1">
        <f t="array" ref="I10">fn비고(E10,F10)</f>
        <v/>
      </c>
    </row>
    <row r="11" spans="1:9" ht="16.89999999999999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1">
        <f t="shared" si="1"/>
        <v>174307.43943339199</v>
      </c>
      <c r="I11" s="2" t="str" cm="1">
        <f t="array" ref="I11">fn비고(E11,F11)</f>
        <v/>
      </c>
    </row>
    <row r="12" spans="1:9" ht="16.89999999999999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1">
        <f t="shared" si="1"/>
        <v>88571.955020531052</v>
      </c>
      <c r="I12" s="2" t="str" cm="1">
        <f t="array" ref="I12">fn비고(E12,F12)</f>
        <v/>
      </c>
    </row>
    <row r="13" spans="1:9" ht="16.89999999999999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1">
        <f t="shared" si="1"/>
        <v>174307.43943339199</v>
      </c>
      <c r="I13" s="2" t="str" cm="1">
        <f t="array" ref="I13">fn비고(E13,F13)</f>
        <v/>
      </c>
    </row>
    <row r="14" spans="1:9" ht="16.89999999999999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1">
        <f t="shared" si="1"/>
        <v>218300.9396430768</v>
      </c>
      <c r="I14" s="2" t="str" cm="1">
        <f t="array" ref="I14">fn비고(E14,F14)</f>
        <v>◎</v>
      </c>
    </row>
    <row r="15" spans="1:9" ht="16.89999999999999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1">
        <f t="shared" si="1"/>
        <v>272876.17455384601</v>
      </c>
      <c r="I15" s="2" t="str" cm="1">
        <f t="array" ref="I15">fn비고(E15,F15)</f>
        <v>◎</v>
      </c>
    </row>
    <row r="16" spans="1:9" ht="16.89999999999999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1">
        <f t="shared" si="1"/>
        <v>147619.92503421841</v>
      </c>
      <c r="I16" s="2" t="str" cm="1">
        <f t="array" ref="I16">fn비고(E16,F16)</f>
        <v/>
      </c>
    </row>
    <row r="17" spans="1:9" ht="16.89999999999999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1">
        <f t="shared" si="1"/>
        <v>303974.45519541838</v>
      </c>
      <c r="I17" s="2" t="str" cm="1">
        <f t="array" ref="I17">fn비고(E17,F17)</f>
        <v/>
      </c>
    </row>
    <row r="18" spans="1:9" ht="16.89999999999999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1">
        <f t="shared" si="1"/>
        <v>103333.94752395288</v>
      </c>
      <c r="I18" s="2" t="str" cm="1">
        <f t="array" ref="I18">fn비고(E18,F18)</f>
        <v/>
      </c>
    </row>
    <row r="19" spans="1:9" ht="16.89999999999999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1">
        <f t="shared" si="1"/>
        <v>22356.001051697014</v>
      </c>
      <c r="I19" s="2" t="str" cm="1">
        <f t="array" ref="I19">fn비고(E19,F19)</f>
        <v/>
      </c>
    </row>
    <row r="20" spans="1:9" ht="16.89999999999999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1">
        <f t="shared" si="1"/>
        <v>603612.02839581936</v>
      </c>
      <c r="I20" s="2" t="str" cm="1">
        <f t="array" ref="I20">fn비고(E20,F20)</f>
        <v>◎</v>
      </c>
    </row>
    <row r="21" spans="1:9" ht="16.89999999999999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1">
        <f t="shared" si="1"/>
        <v>286657.00707783952</v>
      </c>
      <c r="I21" s="2" t="str" cm="1">
        <f t="array" ref="I21">fn비고(E21,F21)</f>
        <v/>
      </c>
    </row>
    <row r="22" spans="1:9" ht="16.89999999999999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1">
        <f t="shared" si="1"/>
        <v>276247.83082899527</v>
      </c>
      <c r="I22" s="2" t="str" cm="1">
        <f t="array" ref="I22">fn비고(E22,F22)</f>
        <v>◎</v>
      </c>
    </row>
    <row r="23" spans="1:9" ht="16.89999999999999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1">
        <f t="shared" si="1"/>
        <v>130274.76651232217</v>
      </c>
      <c r="I23" s="2" t="str" cm="1">
        <f t="array" ref="I23">fn비고(E23,F23)</f>
        <v/>
      </c>
    </row>
    <row r="24" spans="1:9" ht="16.89999999999999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1">
        <f t="shared" si="1"/>
        <v>88571.955020531052</v>
      </c>
      <c r="I24" s="2" t="str" cm="1">
        <f t="array" ref="I24">fn비고(E24,F24)</f>
        <v/>
      </c>
    </row>
    <row r="25" spans="1:9" ht="16.89999999999999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1">
        <f t="shared" si="1"/>
        <v>642855.65038613358</v>
      </c>
      <c r="I25" s="2" t="str" cm="1">
        <f t="array" ref="I25">fn비고(E25,F25)</f>
        <v>●</v>
      </c>
    </row>
    <row r="26" spans="1:9" ht="16.89999999999999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1">
        <f t="shared" si="1"/>
        <v>272876.17455384601</v>
      </c>
      <c r="I26" s="2" t="str" cm="1">
        <f t="array" ref="I26">fn비고(E26,F26)</f>
        <v>◎</v>
      </c>
    </row>
    <row r="27" spans="1:9" ht="16.89999999999999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1">
        <f t="shared" si="1"/>
        <v>259216.33281446106</v>
      </c>
      <c r="I27" s="2" t="str" cm="1">
        <f t="array" ref="I27">fn비고(E27,F27)</f>
        <v/>
      </c>
    </row>
    <row r="28" spans="1:9" ht="16.89999999999999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1">
        <f t="shared" si="1"/>
        <v>90316.218566759911</v>
      </c>
      <c r="I28" s="2" t="str" cm="1">
        <f t="array" ref="I28">fn비고(E28,F28)</f>
        <v/>
      </c>
    </row>
    <row r="29" spans="1:9" ht="16.89999999999999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1">
        <f t="shared" si="1"/>
        <v>1512095.2747510229</v>
      </c>
      <c r="I29" s="2" t="str" cm="1">
        <f t="array" ref="I29">fn비고(E29,F29)</f>
        <v>◎</v>
      </c>
    </row>
    <row r="30" spans="1:9" ht="16.89999999999999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1">
        <f t="shared" si="1"/>
        <v>59047.970013687365</v>
      </c>
      <c r="I30" s="2" t="str" cm="1">
        <f t="array" ref="I30">fn비고(E30,F30)</f>
        <v/>
      </c>
    </row>
    <row r="31" spans="1:9" ht="16.89999999999999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1">
        <f t="shared" si="1"/>
        <v>216013.61067871755</v>
      </c>
      <c r="I31" s="2" t="str" cm="1">
        <f t="array" ref="I31">fn비고(E31,F31)</f>
        <v/>
      </c>
    </row>
    <row r="32" spans="1:9" ht="16.89999999999999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1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4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5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 cm="1">
        <f t="array" ref="H36">LARGE((RIGHT($D$3:$D$32,2)=$G36)*$E$3:$E$32,H$35)</f>
        <v>10000000</v>
      </c>
      <c r="I36" s="14" cm="1">
        <f t="array" ref="I36">LARGE((RIGHT($D$3:$D$32,2)=$G36)*$E$3:$E$32,I$35)</f>
        <v>8000000</v>
      </c>
      <c r="J36" s="14" cm="1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 cm="1">
        <f t="array" ref="H37">LARGE((RIGHT($D$3:$D$32,2)=$G37)*$E$3:$E$32,H$35)</f>
        <v>4000000</v>
      </c>
      <c r="I37" s="14" cm="1">
        <f t="array" ref="I37">LARGE((RIGHT($D$3:$D$32,2)=$G37)*$E$3:$E$32,I$35)</f>
        <v>3500000</v>
      </c>
      <c r="J37" s="14" cm="1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 cm="1">
        <f t="array" ref="H38">LARGE((RIGHT($D$3:$D$32,2)=$G38)*$E$3:$E$32,H$35)</f>
        <v>15000000</v>
      </c>
      <c r="I38" s="14" cm="1">
        <f t="array" ref="I38">LARGE((RIGHT($D$3:$D$32,2)=$G38)*$E$3:$E$32,I$35)</f>
        <v>10000000</v>
      </c>
      <c r="J38" s="14" cm="1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 cm="1">
        <f t="array" ref="H39">LARGE((RIGHT($D$3:$D$32,2)=$G39)*$E$3:$E$32,H$35)</f>
        <v>35000000</v>
      </c>
      <c r="I39" s="14" cm="1">
        <f t="array" ref="I39">LARGE((RIGHT($D$3:$D$32,2)=$G39)*$E$3:$E$32,I$35)</f>
        <v>27000000</v>
      </c>
      <c r="J39" s="14" cm="1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6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6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 cm="1">
        <f t="array" ref="B44">COUNT(IF( (LEFT($A$3:$A$32,1)=B$43)*(YEAR($C$3:$C$32)=$A44),1 ))</f>
        <v>1</v>
      </c>
      <c r="C44" s="2" cm="1">
        <f t="array" ref="C44">COUNT(IF( (LEFT($A$3:$A$32,1)=C$43)*(YEAR($C$3:$C$32)=$A44),1 ))</f>
        <v>1</v>
      </c>
      <c r="D44" s="2" cm="1">
        <f t="array" ref="D44">COUNT(IF( (LEFT($A$3:$A$32,1)=D$43)*(YEAR($C$3:$C$32)=$A44),1 ))</f>
        <v>1</v>
      </c>
      <c r="E44" s="2" cm="1">
        <f t="array" ref="E44">COUNT(IF( (LEFT($A$3:$A$32,1)=E$43)*(YEAR($C$3:$C$32)=$A44),1 ))</f>
        <v>0</v>
      </c>
    </row>
    <row r="45" spans="1:10">
      <c r="A45" s="2">
        <v>2021</v>
      </c>
      <c r="B45" s="2" cm="1">
        <f t="array" ref="B45">COUNT(IF( (LEFT($A$3:$A$32,1)=B$43)*(YEAR($C$3:$C$32)=$A45),1 ))</f>
        <v>2</v>
      </c>
      <c r="C45" s="2" cm="1">
        <f t="array" ref="C45">COUNT(IF( (LEFT($A$3:$A$32,1)=C$43)*(YEAR($C$3:$C$32)=$A45),1 ))</f>
        <v>4</v>
      </c>
      <c r="D45" s="2" cm="1">
        <f t="array" ref="D45">COUNT(IF( (LEFT($A$3:$A$32,1)=D$43)*(YEAR($C$3:$C$32)=$A45),1 ))</f>
        <v>4</v>
      </c>
      <c r="E45" s="2" cm="1">
        <f t="array" ref="E45">COUNT(IF( (LEFT($A$3:$A$32,1)=E$43)*(YEAR($C$3:$C$32)=$A45),1 ))</f>
        <v>2</v>
      </c>
    </row>
    <row r="46" spans="1:10">
      <c r="A46" s="2">
        <v>2022</v>
      </c>
      <c r="B46" s="2" cm="1">
        <f t="array" ref="B46">COUNT(IF( (LEFT($A$3:$A$32,1)=B$43)*(YEAR($C$3:$C$32)=$A46),1 ))</f>
        <v>5</v>
      </c>
      <c r="C46" s="2" cm="1">
        <f t="array" ref="C46">COUNT(IF( (LEFT($A$3:$A$32,1)=C$43)*(YEAR($C$3:$C$32)=$A46),1 ))</f>
        <v>1</v>
      </c>
      <c r="D46" s="2" cm="1">
        <f t="array" ref="D46">COUNT(IF( (LEFT($A$3:$A$32,1)=D$43)*(YEAR($C$3:$C$32)=$A46),1 ))</f>
        <v>4</v>
      </c>
      <c r="E46" s="2" cm="1">
        <f t="array" ref="E46">COUNT(IF( (LEFT($A$3:$A$32,1)=E$43)*(YEAR($C$3:$C$32)=$A46),1 ))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C14" sqref="C14"/>
    </sheetView>
  </sheetViews>
  <sheetFormatPr defaultRowHeight="14.25"/>
  <cols>
    <col min="1" max="1" width="6.796875" bestFit="1" customWidth="1"/>
    <col min="2" max="2" width="13.86328125" bestFit="1" customWidth="1"/>
    <col min="3" max="3" width="10.86328125" bestFit="1" customWidth="1"/>
  </cols>
  <sheetData>
    <row r="2" spans="1:3">
      <c r="A2" s="39" t="s">
        <v>206</v>
      </c>
      <c r="B2" s="39" t="s">
        <v>207</v>
      </c>
    </row>
    <row r="3" spans="1:3">
      <c r="A3" t="s">
        <v>211</v>
      </c>
      <c r="B3" t="s">
        <v>205</v>
      </c>
      <c r="C3">
        <v>1</v>
      </c>
    </row>
    <row r="4" spans="1:3">
      <c r="B4" t="s">
        <v>209</v>
      </c>
      <c r="C4" s="40">
        <v>2500000</v>
      </c>
    </row>
    <row r="5" spans="1:3">
      <c r="A5" t="s">
        <v>212</v>
      </c>
      <c r="B5" t="s">
        <v>205</v>
      </c>
      <c r="C5">
        <v>8</v>
      </c>
    </row>
    <row r="6" spans="1:3">
      <c r="B6" t="s">
        <v>209</v>
      </c>
      <c r="C6" s="40">
        <v>8625000</v>
      </c>
    </row>
    <row r="7" spans="1:3">
      <c r="A7" t="s">
        <v>213</v>
      </c>
      <c r="B7" t="s">
        <v>205</v>
      </c>
      <c r="C7">
        <v>13</v>
      </c>
    </row>
    <row r="8" spans="1:3">
      <c r="B8" t="s">
        <v>209</v>
      </c>
      <c r="C8" s="40">
        <v>6230769.230769231</v>
      </c>
    </row>
    <row r="9" spans="1:3">
      <c r="A9" t="s">
        <v>214</v>
      </c>
      <c r="B9" t="s">
        <v>205</v>
      </c>
      <c r="C9">
        <v>3</v>
      </c>
    </row>
    <row r="10" spans="1:3">
      <c r="B10" t="s">
        <v>209</v>
      </c>
      <c r="C10" s="40">
        <v>10666666.666666666</v>
      </c>
    </row>
    <row r="11" spans="1:3">
      <c r="A11" t="s">
        <v>215</v>
      </c>
      <c r="B11" t="s">
        <v>205</v>
      </c>
      <c r="C11">
        <v>5</v>
      </c>
    </row>
    <row r="12" spans="1:3">
      <c r="B12" t="s">
        <v>209</v>
      </c>
      <c r="C12" s="40">
        <v>11800000</v>
      </c>
    </row>
    <row r="13" spans="1:3">
      <c r="A13" t="s">
        <v>208</v>
      </c>
      <c r="C13">
        <v>30</v>
      </c>
    </row>
    <row r="14" spans="1:3">
      <c r="A14" t="s">
        <v>210</v>
      </c>
      <c r="C14" s="4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I16" sqref="I16"/>
    </sheetView>
  </sheetViews>
  <sheetFormatPr defaultColWidth="9" defaultRowHeight="14.25"/>
  <cols>
    <col min="1" max="1" width="9" style="17"/>
    <col min="2" max="2" width="9.3984375" style="17" bestFit="1" customWidth="1"/>
    <col min="3" max="3" width="9" style="17"/>
    <col min="4" max="4" width="14.9296875" style="17" bestFit="1" customWidth="1"/>
    <col min="5" max="11" width="11.1328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8" t="s">
        <v>20</v>
      </c>
      <c r="F6" s="49"/>
      <c r="G6" s="49"/>
      <c r="H6" s="49"/>
      <c r="I6" s="49"/>
      <c r="J6" s="49"/>
      <c r="K6" s="50"/>
    </row>
    <row r="7" spans="1:11">
      <c r="D7" s="42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7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7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7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7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7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7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7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dataConsolidate/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B16E9109-B9D7-43C7-A73D-6E9DF8AF496C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tabSelected="1" workbookViewId="0">
      <selection activeCell="J14" sqref="J14"/>
    </sheetView>
  </sheetViews>
  <sheetFormatPr defaultRowHeight="14.25"/>
  <cols>
    <col min="1" max="1" width="9.265625" bestFit="1" customWidth="1"/>
    <col min="2" max="2" width="16.46484375" bestFit="1" customWidth="1"/>
    <col min="3" max="3" width="11" bestFit="1" customWidth="1"/>
    <col min="4" max="4" width="9.46484375" bestFit="1" customWidth="1"/>
    <col min="5" max="5" width="6.46484375" customWidth="1"/>
    <col min="6" max="6" width="8.46484375" bestFit="1" customWidth="1"/>
    <col min="8" max="8" width="2.46484375" customWidth="1"/>
    <col min="9" max="9" width="23" customWidth="1"/>
  </cols>
  <sheetData>
    <row r="1" spans="1:7">
      <c r="A1" t="s">
        <v>130</v>
      </c>
    </row>
    <row r="2" spans="1:7" ht="16.899999999999999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 ht="16.899999999999999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1">
        <v>11</v>
      </c>
    </row>
    <row r="4" spans="1:7" ht="16.899999999999999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1">
        <v>35</v>
      </c>
    </row>
    <row r="5" spans="1:7" ht="16.899999999999999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1">
        <v>17</v>
      </c>
    </row>
    <row r="6" spans="1:7" ht="16.899999999999999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1">
        <v>-1</v>
      </c>
    </row>
    <row r="7" spans="1:7" ht="16.899999999999999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1">
        <v>48</v>
      </c>
    </row>
    <row r="8" spans="1:7" ht="16.899999999999999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1">
        <v>19</v>
      </c>
    </row>
    <row r="9" spans="1:7" ht="16.899999999999999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1">
        <v>22</v>
      </c>
    </row>
    <row r="10" spans="1:7" ht="16.899999999999999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1">
        <v>1</v>
      </c>
    </row>
    <row r="11" spans="1:7" ht="16.899999999999999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1">
        <v>23</v>
      </c>
    </row>
    <row r="12" spans="1:7" ht="16.899999999999999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1">
        <v>7</v>
      </c>
    </row>
    <row r="13" spans="1:7" ht="16.899999999999999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1">
        <v>-1</v>
      </c>
    </row>
    <row r="14" spans="1:7" ht="16.899999999999999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1">
        <v>9</v>
      </c>
    </row>
    <row r="15" spans="1:7" ht="16.899999999999999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1">
        <v>-1</v>
      </c>
    </row>
    <row r="16" spans="1:7" ht="16.899999999999999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1">
        <v>7</v>
      </c>
    </row>
    <row r="17" spans="1:7" ht="16.899999999999999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1">
        <v>7</v>
      </c>
    </row>
    <row r="18" spans="1:7" ht="16.899999999999999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1">
        <v>5</v>
      </c>
    </row>
    <row r="19" spans="1:7" ht="16.899999999999999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1">
        <v>36</v>
      </c>
    </row>
    <row r="20" spans="1:7" ht="16.899999999999999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1">
        <v>1</v>
      </c>
    </row>
    <row r="21" spans="1:7" ht="16.899999999999999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1">
        <v>7</v>
      </c>
    </row>
    <row r="22" spans="1:7" ht="16.899999999999999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M20" sqref="M20"/>
    </sheetView>
  </sheetViews>
  <sheetFormatPr defaultRowHeight="14.25"/>
  <cols>
    <col min="1" max="1" width="13.46484375" customWidth="1"/>
    <col min="2" max="4" width="9.3984375" bestFit="1" customWidth="1"/>
    <col min="5" max="5" width="10.8632812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7"/>
  <sheetViews>
    <sheetView workbookViewId="0">
      <selection activeCell="M15" sqref="M15"/>
    </sheetView>
  </sheetViews>
  <sheetFormatPr defaultRowHeight="14.25"/>
  <cols>
    <col min="1" max="1" width="10.86328125" style="22" customWidth="1"/>
    <col min="2" max="2" width="11.86328125" style="22" customWidth="1"/>
    <col min="3" max="3" width="9" style="22"/>
  </cols>
  <sheetData>
    <row r="1" spans="1:3">
      <c r="A1" s="43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A5" s="22" t="s">
        <v>193</v>
      </c>
      <c r="B5" s="23">
        <v>4423</v>
      </c>
      <c r="C5" s="22">
        <v>3422</v>
      </c>
    </row>
    <row r="6" spans="1:3">
      <c r="A6" s="22" t="s">
        <v>193</v>
      </c>
      <c r="B6" s="23">
        <v>4423</v>
      </c>
      <c r="C6" s="22">
        <v>3422</v>
      </c>
    </row>
    <row r="7" spans="1:3">
      <c r="A7" s="22" t="s">
        <v>193</v>
      </c>
      <c r="B7" s="23">
        <v>4423</v>
      </c>
      <c r="C7" s="22">
        <v>3422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123825</xdr:colOff>
                <xdr:row>2</xdr:row>
                <xdr:rowOff>114300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이진후</cp:lastModifiedBy>
  <cp:lastPrinted>2025-04-21T03:55:21Z</cp:lastPrinted>
  <dcterms:created xsi:type="dcterms:W3CDTF">2021-05-31T11:17:08Z</dcterms:created>
  <dcterms:modified xsi:type="dcterms:W3CDTF">2025-04-21T08:29:24Z</dcterms:modified>
</cp:coreProperties>
</file>