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5 23년상시01\"/>
    </mc:Choice>
  </mc:AlternateContent>
  <xr:revisionPtr revIDLastSave="0" documentId="13_ncr:1_{F5E12C5B-C637-4D44-ADAB-967F651E905C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/>
  <c r="H37" i="3" a="1"/>
  <c r="H37" i="3" s="1"/>
  <c r="H38" i="3" a="1"/>
  <c r="H38" i="3" s="1"/>
  <c r="H39" i="3" a="1"/>
  <c r="H39" i="3" s="1"/>
  <c r="H36" i="3" a="1"/>
  <c r="H36" i="3" s="1"/>
  <c r="C44" i="3" a="1"/>
  <c r="C44" i="3" s="1"/>
  <c r="D44" i="3" a="1"/>
  <c r="D44" i="3" s="1"/>
  <c r="E44" i="3" a="1"/>
  <c r="E44" i="3" s="1"/>
  <c r="C45" i="3" a="1"/>
  <c r="C45" i="3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D7" i="1"/>
  <c r="A35" i="4"/>
  <c r="B5" i="1"/>
  <c r="I4" i="3" a="1"/>
  <c r="I6" i="3" a="1"/>
  <c r="I8" i="3" a="1"/>
  <c r="I10" i="3" a="1"/>
  <c r="I12" i="3" a="1"/>
  <c r="I14" i="3" a="1"/>
  <c r="I16" i="3" a="1"/>
  <c r="I18" i="3" a="1"/>
  <c r="I9" i="3" a="1"/>
  <c r="I5" i="3" a="1"/>
  <c r="I7" i="3" a="1"/>
  <c r="I11" i="3" a="1"/>
  <c r="I13" i="3" a="1"/>
  <c r="I15" i="3" a="1"/>
  <c r="I17" i="3" a="1"/>
  <c r="I19" i="3" a="1"/>
  <c r="I3" i="3" a="1"/>
  <c r="I20" i="3" a="1"/>
  <c r="I22" i="3" a="1"/>
  <c r="I24" i="3" a="1"/>
  <c r="I26" i="3" a="1"/>
  <c r="I28" i="3" a="1"/>
  <c r="I30" i="3" a="1"/>
  <c r="I32" i="3" a="1"/>
  <c r="I23" i="3" a="1"/>
  <c r="I27" i="3" a="1"/>
  <c r="I29" i="3" a="1"/>
  <c r="I21" i="3" a="1"/>
  <c r="I25" i="3" a="1"/>
  <c r="I31" i="3" a="1"/>
  <c r="I19" i="3" l="1"/>
  <c r="I17" i="3"/>
  <c r="I15" i="3"/>
  <c r="I13" i="3"/>
  <c r="I11" i="3"/>
  <c r="I7" i="3"/>
  <c r="I5" i="3"/>
  <c r="I9" i="3"/>
  <c r="I18" i="3"/>
  <c r="I16" i="3"/>
  <c r="I14" i="3"/>
  <c r="I12" i="3"/>
  <c r="I10" i="3"/>
  <c r="I8" i="3"/>
  <c r="I6" i="3"/>
  <c r="I4" i="3"/>
  <c r="I3" i="3"/>
  <c r="I31" i="3"/>
  <c r="I25" i="3"/>
  <c r="I21" i="3"/>
  <c r="I29" i="3"/>
  <c r="I27" i="3"/>
  <c r="I23" i="3"/>
  <c r="I32" i="3"/>
  <c r="I30" i="3"/>
  <c r="I28" i="3"/>
  <c r="I26" i="3"/>
  <c r="I24" i="3"/>
  <c r="I22" i="3"/>
  <c r="I20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C6A02A5-FF35-4B10-916F-95F99F2DA25E}" sourceFile="C:\Users\임수진\Desktop\컴활\실기\03 최신기출문제\05 23년상시01\대출관리.accdb" keepAlive="1" name="대출관리" type="5" refreshedVersion="8" background="1">
    <dbPr connection="Provider=Microsoft.ACE.OLEDB.12.0;User ID=Admin;Data Source=C:\Users\임수진\Desktop\컴활\실기\03 최신기출문제\05 23년상시01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<sst xmlns="http://schemas.openxmlformats.org/spreadsheetml/2006/main" count="345" uniqueCount="217">
  <si>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</si>
  <si>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</si>
  <si>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</si>
  <si>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</si>
  <si>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</si>
  <si>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</si>
  <si>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</si>
  <si>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</si>
  <si>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</si>
  <si>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</si>
  <si>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</si>
  <si>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</si>
  <si>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</si>
  <si>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</si>
  <si>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</si>
  <si>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</si>
  <si>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</si>
  <si>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</si>
  <si>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</si>
  <si>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</si>
  <si>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</si>
  <si>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</si>
  <si>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</si>
  <si>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</si>
  <si>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</si>
  <si>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</si>
  <si>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</si>
  <si>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</si>
  <si>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</si>
  <si>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</si>
  <si>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</si>
  <si>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</si>
  <si>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</si>
  <si>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</si>
  <si>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</si>
  <si>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</si>
  <si>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</si>
  <si>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</si>
  <si>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</si>
  <si>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</si>
  <si>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</si>
  <si>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</si>
  <si>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</si>
  <si>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</si>
  <si>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</si>
  <si>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</si>
  <si>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</si>
  <si>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</si>
  <si>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</si>
  <si>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</si>
  <si>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</si>
  <si>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</si>
  <si>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</si>
  <si>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</si>
  <si>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</si>
  <si>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</si>
  <si>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</si>
  <si>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</si>
  <si>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</si>
  <si>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</si>
  <si>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</si>
  <si>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</si>
  <si>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</si>
  <si>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</si>
  <si>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</si>
  <si>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</si>
  <si>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</si>
  <si>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</si>
  <si>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</si>
  <si>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</si>
  <si>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</si>
  <si>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</si>
  <si>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</si>
  <si>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</si>
  <si>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</si>
  <si>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</si>
  <si>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</si>
  <si>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</si>
  <si>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</si>
  <si>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</si>
  <si>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</si>
  <si>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</si>
  <si>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</si>
  <si>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</si>
  <si>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</si>
  <si>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</si>
  <si>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</si>
  <si>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</si>
  <si>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</si>
  <si>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</si>
  <si>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</si>
  <si>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</si>
  <si>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</si>
  <si>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</si>
  <si>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</si>
  <si>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</si>
  <si>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</si>
  <si>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</si>
  <si>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</si>
  <si>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</si>
  <si>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</si>
  <si>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</si>
  <si>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</si>
  <si>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</si>
  <si>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</si>
  <si>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</si>
  <si>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</si>
  <si>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</si>
  <si>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</si>
  <si>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</si>
  <si>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</si>
  <si>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</si>
  <si>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</si>
  <si>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</si>
  <si>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</si>
  <si>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</si>
  <si>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</si>
  <si>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</si>
  <si>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</si>
  <si>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</si>
  <si>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</si>
  <si>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</si>
  <si>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</si>
  <si>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</si>
  <si>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</si>
  <si>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</si>
  <si>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</si>
  <si>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</si>
  <si>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</si>
  <si>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</si>
  <si>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</si>
  <si>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</si>
  <si>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</si>
  <si>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</si>
  <si>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</si>
  <si>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</si>
  <si>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</si>
  <si>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</si>
  <si>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</si>
  <si>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</si>
  <si>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</si>
  <si>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</si>
  <si>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</si>
  <si>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</si>
  <si>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</si>
  <si>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</si>
  <si>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</si>
  <si>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</si>
  <si>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</si>
  <si>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</si>
  <si>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</si>
  <si>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</si>
  <si>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</si>
  <si>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</si>
  <si>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</si>
  <si>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</si>
  <si>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</si>
  <si>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</si>
  <si>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</si>
  <si>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</si>
  <si>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</si>
  <si>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</si>
  <si>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</si>
  <si>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</si>
  <si>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</si>
  <si>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</si>
  <si>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</si>
  <si>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</si>
  <si>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</si>
  <si>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</si>
  <si>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</si>
  <si>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</si>
  <si>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</si>
  <si>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</si>
  <si>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</si>
  <si>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</si>
  <si>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</si>
  <si>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</si>
  <si>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</si>
  <si>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</si>
  <si>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</si>
  <si>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</si>
  <si>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</si>
  <si>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</si>
  <si>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</si>
  <si>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</si>
  <si>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</si>
  <si>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</si>
  <si>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</si>
  <si>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</si>
  <si>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</si>
  <si>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</si>
  <si>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</si>
  <si>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</si>
  <si>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</si>
  <si>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</si>
  <si>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</si>
  <si>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</si>
  <si>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</si>
  <si>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</si>
  <si>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</si>
  <si>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</si>
  <si>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</si>
  <si>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</si>
  <si>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</si>
  <si>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</si>
  <si>
    <t>기간</t>
  </si>
  <si>
    <t>개수 : 대출지점</t>
  </si>
  <si>
    <t>1-12</t>
  </si>
  <si>
    <t>13-24</t>
  </si>
  <si>
    <t>25-36</t>
  </si>
  <si>
    <t>37-48</t>
  </si>
  <si>
    <t>49-60</t>
  </si>
  <si>
    <t>평균 : 대출금액</t>
  </si>
  <si>
    <t>값</t>
  </si>
  <si>
    <t>전체 개수 : 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</si>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</sst>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9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2">
    <dxf>
      <font>
        <b val="0"/>
        <i/>
        <color rgb="FF00B050"/>
      </font>
    </dxf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DF-4716-86E8-50831E2877E0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DF-4716-86E8-50831E287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A337690-1A39-478D-DFF3-083F6FA3F738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E070153-C29A-EAF4-EE8E-7D58E39F1569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수진" refreshedDate="45733.777779166667" backgroundQuery="1" createdVersion="8" refreshedVersion="8" minRefreshableVersion="3" recordCount="30" xr:uid="{EE04D35A-FCB6-43EF-8D90-E4B08B9D98E5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A0D5DF-BCD0-4DEE-AAE8-DF0415B2769F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3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A2" sqref="A2:D11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 $H3&gt;=LARGE($H$3:$H$32,5), YEAR($A3)&gt;=2021)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E31">
    <cfRule type="expression" dxfId="1" priority="8">
      <formula>AND( OR( $C$3:$C$32="서울",  $C$3:$C$32="경기"), LEFT($B$3:$B$32,1)="김")</formula>
    </cfRule>
  </conditionalFormatting>
  <conditionalFormatting sqref="A3:H32">
    <cfRule type="expression" dxfId="0" priority="1">
      <formula>AND(OR( $C3="서울", $C3="경기"), LEFT($B3, 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19" zoomScaleNormal="100" workbookViewId="0">
      <selection activeCell="J10" sqref="J10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 F3&lt;20, 50, IF( F3&lt;60, 100, 150) ) +VLOOKUP(B3, $A$37:$E$39, MATCH(E3,$B$35:$E$35,1)+1,FALSE)</f>
        <v>1450</v>
      </c>
      <c r="H3" s="42">
        <f>PMT( IF(B3="일반", 4%, 3.5%)/12, F3, -E3)</f>
        <v>286657.00707783952</v>
      </c>
      <c r="I3" s="2" t="str" cm="1">
        <f t="array" ref="I3">fn비고(E3, F3)</f>
        <v>●</v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 F4&lt;20, 50, IF( F4&lt;60, 100, 150) ) +VLOOKUP(B4, $A$37:$E$39, MATCH(E4,$B$35:$E$35,1)+1,FALSE)</f>
        <v>1100</v>
      </c>
      <c r="H4" s="42">
        <f t="shared" ref="H4:H32" si="1">PMT( IF(B4="일반", 4%, 3.5%)/12, F4, -E4)</f>
        <v>174307.43943339199</v>
      </c>
      <c r="I4" s="2" t="str" cm="1">
        <f t="array" ref="I4">fn비고(E4, F4)</f>
        <v>◎</v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2">
        <f t="shared" si="1"/>
        <v>130274.76651232217</v>
      </c>
      <c r="I5" s="2" t="str" cm="1">
        <f t="array" ref="I5">fn비고(E5, F5)</f>
        <v>◎</v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2">
        <f t="shared" si="1"/>
        <v>212304.07461016939</v>
      </c>
      <c r="I6" s="2" t="str" cm="1">
        <f t="array" ref="I6">fn비고(E6, F6)</f>
        <v>●</v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2">
        <f t="shared" si="1"/>
        <v>280666.01377053867</v>
      </c>
      <c r="I7" s="2" t="str" cm="1">
        <f t="array" ref="I7">fn비고(E7, F7)</f>
        <v>◎</v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2">
        <f t="shared" si="1"/>
        <v>849216.29844067758</v>
      </c>
      <c r="I8" s="2" t="str" cm="1">
        <f t="array" ref="I8">fn비고(E8, 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2">
        <f t="shared" si="1"/>
        <v>245582.76204922138</v>
      </c>
      <c r="I9" s="2" t="str" cm="1">
        <f t="array" ref="I9">fn비고(E9, F9)</f>
        <v>◎</v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2">
        <f t="shared" si="1"/>
        <v>36383.489940512802</v>
      </c>
      <c r="I10" s="2" t="str" cm="1">
        <f t="array" ref="I10">fn비고(E10, F10)</f>
        <v>◎</v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2">
        <f t="shared" si="1"/>
        <v>174307.43943339199</v>
      </c>
      <c r="I11" s="2" t="str" cm="1">
        <f t="array" ref="I11">fn비고(E11, F11)</f>
        <v>◎</v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2">
        <f t="shared" si="1"/>
        <v>88571.955020531052</v>
      </c>
      <c r="I12" s="2" t="str" cm="1">
        <f t="array" ref="I12">fn비고(E12, F12)</f>
        <v>◎</v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2">
        <f t="shared" si="1"/>
        <v>174307.43943339199</v>
      </c>
      <c r="I13" s="2" t="str" cm="1">
        <f t="array" ref="I13">fn비고(E13, F13)</f>
        <v>◎</v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2">
        <f t="shared" si="1"/>
        <v>218300.9396430768</v>
      </c>
      <c r="I14" s="2" t="str" cm="1">
        <f t="array" ref="I14">fn비고(E14, 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2">
        <f t="shared" si="1"/>
        <v>272876.17455384601</v>
      </c>
      <c r="I15" s="2" t="str" cm="1">
        <f t="array" ref="I15">fn비고(E15, 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2">
        <f t="shared" si="1"/>
        <v>147619.92503421841</v>
      </c>
      <c r="I16" s="2" t="str" cm="1">
        <f t="array" ref="I16">fn비고(E16, F16)</f>
        <v>◎</v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2">
        <f t="shared" si="1"/>
        <v>303974.45519541838</v>
      </c>
      <c r="I17" s="2" t="str" cm="1">
        <f t="array" ref="I17">fn비고(E17, F17)</f>
        <v>◎</v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2">
        <f t="shared" si="1"/>
        <v>103333.94752395288</v>
      </c>
      <c r="I18" s="2" t="str" cm="1">
        <f t="array" ref="I18">fn비고(E18, F18)</f>
        <v>◎</v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2">
        <f t="shared" si="1"/>
        <v>22356.001051697014</v>
      </c>
      <c r="I19" s="2" t="str" cm="1">
        <f t="array" ref="I19">fn비고(E19, F19)</f>
        <v>◎</v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2">
        <f t="shared" si="1"/>
        <v>603612.02839581936</v>
      </c>
      <c r="I20" s="2" t="str" cm="1">
        <f t="array" ref="I20">fn비고(E20, 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2">
        <f t="shared" si="1"/>
        <v>286657.00707783952</v>
      </c>
      <c r="I21" s="2" t="str" cm="1">
        <f t="array" ref="I21">fn비고(E21, F21)</f>
        <v>●</v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2">
        <f t="shared" si="1"/>
        <v>276247.83082899527</v>
      </c>
      <c r="I22" s="2" t="str" cm="1">
        <f t="array" ref="I22">fn비고(E22, 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2">
        <f t="shared" si="1"/>
        <v>130274.76651232217</v>
      </c>
      <c r="I23" s="2" t="str" cm="1">
        <f t="array" ref="I23">fn비고(E23, F23)</f>
        <v>◎</v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2">
        <f t="shared" si="1"/>
        <v>88571.955020531052</v>
      </c>
      <c r="I24" s="2" t="str" cm="1">
        <f t="array" ref="I24">fn비고(E24, F24)</f>
        <v>◎</v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2">
        <f t="shared" si="1"/>
        <v>642855.65038613358</v>
      </c>
      <c r="I25" s="2" t="str" cm="1">
        <f t="array" ref="I25">fn비고(E25, 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2">
        <f t="shared" si="1"/>
        <v>272876.17455384601</v>
      </c>
      <c r="I26" s="2" t="str" cm="1">
        <f t="array" ref="I26">fn비고(E26, 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2">
        <f t="shared" si="1"/>
        <v>259216.33281446106</v>
      </c>
      <c r="I27" s="2" t="str" cm="1">
        <f t="array" ref="I27">fn비고(E27, F27)</f>
        <v>◎</v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2">
        <f t="shared" si="1"/>
        <v>90316.218566759911</v>
      </c>
      <c r="I28" s="2" t="str" cm="1">
        <f t="array" ref="I28">fn비고(E28, F28)</f>
        <v>◎</v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2">
        <f t="shared" si="1"/>
        <v>1512095.2747510229</v>
      </c>
      <c r="I29" s="2" t="str" cm="1">
        <f t="array" ref="I29">fn비고(E29, 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2">
        <f t="shared" si="1"/>
        <v>59047.970013687365</v>
      </c>
      <c r="I30" s="2" t="str" cm="1">
        <f t="array" ref="I30">fn비고(E30, F30)</f>
        <v>◎</v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2">
        <f t="shared" si="1"/>
        <v>216013.61067871755</v>
      </c>
      <c r="I31" s="2" t="str" cm="1">
        <f t="array" ref="I31">fn비고(E31, F31)</f>
        <v>◎</v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2">
        <f t="shared" si="1"/>
        <v>526248.77581976005</v>
      </c>
      <c r="I32" s="2" t="str" cm="1">
        <f t="array" ref="I32">fn비고(E32, 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 (RIGHT($D$3:$D$32,2)=$G36)*($E$3:$E$32), H$35)</f>
        <v>10000000</v>
      </c>
      <c r="I36" s="14">
        <f t="array" ref="I36">LARGE( (RIGHT($D$3:$D$32,2)=$G36)*($E$3:$E$32), I$35)</f>
        <v>8000000</v>
      </c>
      <c r="J36" s="14">
        <f t="array" ref="J36">LARGE( (RIGHT($D$3:$D$32,2)=$G36)*($E$3:$E$32), 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 (RIGHT($D$3:$D$32,2)=$G37)*($E$3:$E$32), H$35)</f>
        <v>4000000</v>
      </c>
      <c r="I37" s="14">
        <f t="array" ref="I37">LARGE( (RIGHT($D$3:$D$32,2)=$G37)*($E$3:$E$32), I$35)</f>
        <v>3500000</v>
      </c>
      <c r="J37" s="14">
        <f t="array" ref="J37">LARGE( (RIGHT($D$3:$D$32,2)=$G37)*($E$3:$E$32), 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 (RIGHT($D$3:$D$32,2)=$G38)*($E$3:$E$32), H$35)</f>
        <v>15000000</v>
      </c>
      <c r="I38" s="14">
        <f t="array" ref="I38">LARGE( (RIGHT($D$3:$D$32,2)=$G38)*($E$3:$E$32), I$35)</f>
        <v>10000000</v>
      </c>
      <c r="J38" s="14">
        <f t="array" ref="J38">LARGE( (RIGHT($D$3:$D$32,2)=$G38)*($E$3:$E$32), 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 (RIGHT($D$3:$D$32,2)=$G39)*($E$3:$E$32), H$35)</f>
        <v>35000000</v>
      </c>
      <c r="I39" s="14">
        <f t="array" ref="I39">LARGE( (RIGHT($D$3:$D$32,2)=$G39)*($E$3:$E$32), I$35)</f>
        <v>27000000</v>
      </c>
      <c r="J39" s="14">
        <f t="array" ref="J39">LARGE( (RIGHT($D$3:$D$32,2)=$G39)*($E$3:$E$32), 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 IF(  (YEAR($C$3:$C$32)=$A44)*(LEFT($A$3:$A$32,1)=B$43),1)   )</f>
        <v>1</v>
      </c>
      <c r="C44" s="2">
        <f t="array" ref="C44">COUNT( IF(  (YEAR($C$3:$C$32)=$A44)*(LEFT($A$3:$A$32,1)=C$43),1)   )</f>
        <v>1</v>
      </c>
      <c r="D44" s="2">
        <f t="array" ref="D44">COUNT( IF(  (YEAR($C$3:$C$32)=$A44)*(LEFT($A$3:$A$32,1)=D$43),1)   )</f>
        <v>1</v>
      </c>
      <c r="E44" s="2">
        <f t="array" ref="E44">COUNT( IF(  (YEAR($C$3:$C$32)=$A44)*(LEFT($A$3:$A$32,1)=E$43),1)   )</f>
        <v>0</v>
      </c>
    </row>
    <row r="45" spans="1:10">
      <c r="A45" s="2">
        <v>2021</v>
      </c>
      <c r="B45" s="2">
        <f t="array" ref="B45">COUNT( IF(  (YEAR($C$3:$C$32)=$A45)*(LEFT($A$3:$A$32,1)=B$43),1)   )</f>
        <v>2</v>
      </c>
      <c r="C45" s="2">
        <f t="array" ref="C45">COUNT( IF(  (YEAR($C$3:$C$32)=$A45)*(LEFT($A$3:$A$32,1)=C$43),1)   )</f>
        <v>4</v>
      </c>
      <c r="D45" s="2">
        <f t="array" ref="D45">COUNT( IF(  (YEAR($C$3:$C$32)=$A45)*(LEFT($A$3:$A$32,1)=D$43),1)   )</f>
        <v>4</v>
      </c>
      <c r="E45" s="2">
        <f t="array" ref="E45">COUNT( IF(  (YEAR($C$3:$C$32)=$A45)*(LEFT($A$3:$A$32,1)=E$43),1)   )</f>
        <v>2</v>
      </c>
    </row>
    <row r="46" spans="1:10">
      <c r="A46" s="2">
        <v>2022</v>
      </c>
      <c r="B46" s="2">
        <f t="array" ref="B46">COUNT( IF(  (YEAR($C$3:$C$32)=$A46)*(LEFT($A$3:$A$32,1)=B$43),1)   )</f>
        <v>5</v>
      </c>
      <c r="C46" s="2">
        <f t="array" ref="C46">COUNT( IF(  (YEAR($C$3:$C$32)=$A46)*(LEFT($A$3:$A$32,1)=C$43),1)   )</f>
        <v>1</v>
      </c>
      <c r="D46" s="2">
        <f t="array" ref="D46">COUNT( IF(  (YEAR($C$3:$C$32)=$A46)*(LEFT($A$3:$A$32,1)=D$43),1)   )</f>
        <v>4</v>
      </c>
      <c r="E46" s="2">
        <f t="array" ref="E46">COUNT( IF(  (YEAR($C$3:$C$32)=$A46)*(LEFT($A$3:$A$32,1)=E$43),1)   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3" sqref="A3:A7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</cols>
  <sheetData>
    <row r="2" spans="1:3">
      <c r="A2" s="39" t="s">
        <v>206</v>
      </c>
      <c r="B2" s="39" t="s">
        <v>214</v>
      </c>
    </row>
    <row r="3" spans="1:3">
      <c r="A3" t="s">
        <v>208</v>
      </c>
      <c r="B3" t="s">
        <v>207</v>
      </c>
      <c r="C3">
        <v>1</v>
      </c>
    </row>
    <row r="4" spans="1:3">
      <c r="B4" t="s">
        <v>213</v>
      </c>
      <c r="C4" s="40">
        <v>2500000</v>
      </c>
    </row>
    <row r="5" spans="1:3">
      <c r="A5" t="s">
        <v>209</v>
      </c>
      <c r="B5" t="s">
        <v>207</v>
      </c>
      <c r="C5">
        <v>8</v>
      </c>
    </row>
    <row r="6" spans="1:3">
      <c r="B6" t="s">
        <v>213</v>
      </c>
      <c r="C6" s="40">
        <v>8625000</v>
      </c>
    </row>
    <row r="7" spans="1:3">
      <c r="A7" t="s">
        <v>210</v>
      </c>
      <c r="B7" t="s">
        <v>207</v>
      </c>
      <c r="C7">
        <v>13</v>
      </c>
    </row>
    <row r="8" spans="1:3">
      <c r="B8" t="s">
        <v>213</v>
      </c>
      <c r="C8" s="40">
        <v>6230769.230769231</v>
      </c>
    </row>
    <row r="9" spans="1:3">
      <c r="A9" t="s">
        <v>211</v>
      </c>
      <c r="B9" t="s">
        <v>207</v>
      </c>
      <c r="C9">
        <v>3</v>
      </c>
    </row>
    <row r="10" spans="1:3">
      <c r="B10" t="s">
        <v>213</v>
      </c>
      <c r="C10" s="40">
        <v>10666666.666666666</v>
      </c>
    </row>
    <row r="11" spans="1:3">
      <c r="A11" t="s">
        <v>212</v>
      </c>
      <c r="B11" t="s">
        <v>207</v>
      </c>
      <c r="C11">
        <v>5</v>
      </c>
    </row>
    <row r="12" spans="1:3">
      <c r="B12" t="s">
        <v>213</v>
      </c>
      <c r="C12" s="40">
        <v>11800000</v>
      </c>
    </row>
    <row r="13" spans="1:3">
      <c r="A13" t="s">
        <v>215</v>
      </c>
      <c r="C13">
        <v>30</v>
      </c>
    </row>
    <row r="14" spans="1:3">
      <c r="A14" t="s">
        <v>216</v>
      </c>
      <c r="C14" s="4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8" sqref="E8:K14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4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/>
      <c r="F8" s="26"/>
      <c r="G8" s="26"/>
      <c r="H8" s="26"/>
      <c r="I8" s="26"/>
      <c r="J8" s="26"/>
      <c r="K8" s="26"/>
    </row>
    <row r="9" spans="1:11">
      <c r="C9" s="47"/>
      <c r="D9" s="24">
        <v>24</v>
      </c>
      <c r="E9" s="26"/>
      <c r="F9" s="26">
        <f t="dataTable" ref="F9:K14" dt2D="1" dtr="1" r1="B2" r2="B4"/>
        <v>0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</row>
    <row r="10" spans="1:11">
      <c r="C10" s="47"/>
      <c r="D10" s="24">
        <v>36</v>
      </c>
      <c r="E10" s="26"/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</row>
    <row r="11" spans="1:11">
      <c r="C11" s="47"/>
      <c r="D11" s="24">
        <v>48</v>
      </c>
      <c r="E11" s="26"/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</row>
    <row r="12" spans="1:11">
      <c r="C12" s="47"/>
      <c r="D12" s="24">
        <v>60</v>
      </c>
      <c r="E12" s="26"/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</row>
    <row r="13" spans="1:11">
      <c r="C13" s="47"/>
      <c r="D13" s="24">
        <v>72</v>
      </c>
      <c r="E13" s="26"/>
      <c r="F13" s="26">
        <v>0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</row>
    <row r="14" spans="1:11">
      <c r="C14" s="47"/>
      <c r="D14" s="24">
        <v>84</v>
      </c>
      <c r="E14" s="26"/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9B89D334-F235-482B-82B9-D40FFB827875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opLeftCell="A16" workbookViewId="0">
      <selection activeCell="J8" sqref="J8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28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28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28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28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28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28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28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28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28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28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28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28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28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28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28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28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28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28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28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28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O13" sqref="O13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D6" sqref="D6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43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2023-01-09T08:56:00Z</cp:lastPrinted>
  <dcterms:created xsi:type="dcterms:W3CDTF">2021-05-31T11:17:08Z</dcterms:created>
  <dcterms:modified xsi:type="dcterms:W3CDTF">2025-03-17T13:25:08Z</dcterms:modified>
</cp:coreProperties>
</file>