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기출\05회\"/>
    </mc:Choice>
  </mc:AlternateContent>
  <xr:revisionPtr revIDLastSave="0" documentId="13_ncr:1_{531CD8FE-6A5D-4A3A-9224-8F8FEB9B8DA7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eta.IF" hidden="1" xlm="1">#NAME?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4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6" i="3" l="1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 s="1"/>
  <c r="H37" i="3" a="1"/>
  <c r="H37" i="3"/>
  <c r="H38" i="3" a="1"/>
  <c r="H38" i="3"/>
  <c r="H39" i="3" a="1"/>
  <c r="H39" i="3"/>
  <c r="H36" i="3" a="1"/>
  <c r="H36" i="3" s="1"/>
  <c r="C44" i="3" a="1"/>
  <c r="C44" i="3"/>
  <c r="D44" i="3" a="1"/>
  <c r="D44" i="3"/>
  <c r="E44" i="3" a="1"/>
  <c r="E44" i="3"/>
  <c r="C45" i="3" a="1"/>
  <c r="C45" i="3"/>
  <c r="D45" i="3" a="1"/>
  <c r="D45" i="3"/>
  <c r="E45" i="3" a="1"/>
  <c r="E45" i="3"/>
  <c r="C46" i="3" a="1"/>
  <c r="C46" i="3"/>
  <c r="D46" i="3" a="1"/>
  <c r="D46" i="3"/>
  <c r="E46" i="3" a="1"/>
  <c r="E46" i="3"/>
  <c r="B45" i="3" a="1"/>
  <c r="B45" i="3"/>
  <c r="B46" i="3" a="1"/>
  <c r="B46" i="3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D7" i="1" s="1"/>
  <c r="I16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20" i="3" a="1"/>
  <c r="I24" i="3" a="1"/>
  <c r="I28" i="3" a="1"/>
  <c r="I32" i="3" a="1"/>
  <c r="I4" i="3" a="1"/>
  <c r="I6" i="3" a="1"/>
  <c r="I8" i="3" a="1"/>
  <c r="I10" i="3" a="1"/>
  <c r="I12" i="3" a="1"/>
  <c r="I14" i="3" a="1"/>
  <c r="I18" i="3" a="1"/>
  <c r="I22" i="3" a="1"/>
  <c r="I26" i="3" a="1"/>
  <c r="I30" i="3" a="1"/>
  <c r="I3" i="3" a="1"/>
  <c r="I30" i="3" l="1"/>
  <c r="I26" i="3"/>
  <c r="I22" i="3"/>
  <c r="I18" i="3"/>
  <c r="I14" i="3"/>
  <c r="I12" i="3"/>
  <c r="I10" i="3"/>
  <c r="I8" i="3"/>
  <c r="I6" i="3"/>
  <c r="I4" i="3"/>
  <c r="I32" i="3"/>
  <c r="I28" i="3"/>
  <c r="I24" i="3"/>
  <c r="I20" i="3"/>
  <c r="I31" i="3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16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14285B4-3832-46FB-A13E-88E6ACDFFD26}" name="MS Access Database_Query" type="1" refreshedVersion="8" background="1">
    <dbPr connection="DSN=MS Access Database;DBQ=C:\기출\05회\대출관리.accdb;DefaultDir=C:\기출\05회;DriverId=25;FIL=MS Access;MaxBufferSize=2048;PageTimeout=5;" command="SELECT 대출정보.기간, 대출정보.대출금액, 대출정보.대출지점_x000d__x000a_FROM `C:\기출\05회\대출관리.accdb`.대출정보 대출정보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<sst xmlns="http://schemas.openxmlformats.org/spreadsheetml/2006/main" count="351" uniqueCount="217">
  <si>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</si>
  <si>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</si>
  <si>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</si>
  <si>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</si>
  <si>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</si>
  <si>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</si>
  <si>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</si>
  <si>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</si>
  <si>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</si>
  <si>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</si>
  <si>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</si>
  <si>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</si>
  <si>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</si>
  <si>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</si>
  <si>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</si>
  <si>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</si>
  <si>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</si>
  <si>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</si>
  <si>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</si>
  <si>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</si>
  <si>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</si>
  <si>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</si>
  <si>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</si>
  <si>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</si>
  <si>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</si>
  <si>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</si>
  <si>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</si>
  <si>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</si>
  <si>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</si>
  <si>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</si>
  <si>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</si>
  <si>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</si>
  <si>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</si>
  <si>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</si>
  <si>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</si>
  <si>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</si>
  <si>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</si>
  <si>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</si>
  <si>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</si>
  <si>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</si>
  <si>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</si>
  <si>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</si>
  <si>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</si>
  <si>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</si>
  <si>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</si>
  <si>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</si>
  <si>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</si>
  <si>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</si>
  <si>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</si>
  <si>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</si>
  <si>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</si>
  <si>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</si>
  <si>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</si>
  <si>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</si>
  <si>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</si>
  <si>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</si>
  <si>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</si>
  <si>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</si>
  <si>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</si>
  <si>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</si>
  <si>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</si>
  <si>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</si>
  <si>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</si>
  <si>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</si>
  <si>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</si>
  <si>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</si>
  <si>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</si>
  <si>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</si>
  <si>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</si>
  <si>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</si>
  <si>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</si>
  <si>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</si>
  <si>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</si>
  <si>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</si>
  <si>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</si>
  <si>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</si>
  <si>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</si>
  <si>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</si>
  <si>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</si>
  <si>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</si>
  <si>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</si>
  <si>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</si>
  <si>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</si>
  <si>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</si>
  <si>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</si>
  <si>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</si>
  <si>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</si>
  <si>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</si>
  <si>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</si>
  <si>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</si>
  <si>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</si>
  <si>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</si>
  <si>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</si>
  <si>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</si>
  <si>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</si>
  <si>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</si>
  <si>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</si>
  <si>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</si>
  <si>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</si>
  <si>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</si>
  <si>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</si>
  <si>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</si>
  <si>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</si>
  <si>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</si>
  <si>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</si>
  <si>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</si>
  <si>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</si>
  <si>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</si>
  <si>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</si>
  <si>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</si>
  <si>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</si>
  <si>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</si>
  <si>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</si>
  <si>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</si>
  <si>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</si>
  <si>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</si>
  <si>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</si>
  <si>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</si>
  <si>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</si>
  <si>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</si>
  <si>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</si>
  <si>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</si>
  <si>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</si>
  <si>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</si>
  <si>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</si>
  <si>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</si>
  <si>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</si>
  <si>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</si>
  <si>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</si>
  <si>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</si>
  <si>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</si>
  <si>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</si>
  <si>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</si>
  <si>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</si>
  <si>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</si>
  <si>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</si>
  <si>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</si>
  <si>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</si>
  <si>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</si>
  <si>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</si>
  <si>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</si>
  <si>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</si>
  <si>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</si>
  <si>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</si>
  <si>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</si>
  <si>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</si>
  <si>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</si>
  <si>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</si>
  <si>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</si>
  <si>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</si>
  <si>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</si>
  <si>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</si>
  <si>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</si>
  <si>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</si>
  <si>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</si>
  <si>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</si>
  <si>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</si>
  <si>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</si>
  <si>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</si>
  <si>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</si>
  <si>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</si>
  <si>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</si>
  <si>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</si>
  <si>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</si>
  <si>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</si>
  <si>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</si>
  <si>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</si>
  <si>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</si>
  <si>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</si>
  <si>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</si>
  <si>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</si>
  <si>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</si>
  <si>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</si>
  <si>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</si>
  <si>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</si>
  <si>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</si>
  <si>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</si>
  <si>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</si>
  <si>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</si>
  <si>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</si>
  <si>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</si>
  <si>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</si>
  <si>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</si>
  <si>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</si>
  <si>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</si>
  <si>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</si>
  <si>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</si>
  <si>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</si>
  <si>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</si>
  <si>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</si>
  <si>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</si>
  <si>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</si>
  <si>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</si>
  <si>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</si>
  <si>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</si>
  <si>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</si>
  <si>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</si>
  <si>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</si>
  <si>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</si>
  <si>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</si>
  <si>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</si>
  <si>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</si>
  <si>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</si>
  <si>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</si>
  <si>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</si>
  <si>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</si>
  <si>
    <t>개수 : 대출지점</t>
  </si>
  <si>
    <t>기간</t>
  </si>
  <si>
    <t>값</t>
  </si>
  <si>
    <t>전체 개수 : 대출지점</t>
  </si>
  <si>
    <t>평균 : 대출금액</t>
  </si>
  <si>
    <t>전체 평균 : 대출금액</t>
  </si>
  <si>
    <t>1-12</t>
  </si>
  <si>
    <t>13-24</t>
  </si>
  <si>
    <t>25-36</t>
  </si>
  <si>
    <t>37-48</t>
  </si>
  <si>
    <t>49-60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</si>
</sst>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6" fillId="0" borderId="1" xfId="8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'기타작업-2'!$B$3:$B$8</c15:sqref>
                  </c15:fullRef>
                </c:ext>
              </c:extLst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'기타작업-2'!$C$3:$C$8</c15:sqref>
                  </c15:fullRef>
                </c:ext>
              </c:extLst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'기타작업-2'!$A$3:$A$8</c15:sqref>
                  </c15:fullRef>
                </c:ext>
              </c:extLst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'기타작업-2'!$D$3:$D$8</c15:sqref>
                  </c15:fullRef>
                </c:ext>
              </c:extLst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2D82681-0A1D-0D57-9659-A4BF96444A02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25C2719-598B-C7DA-7ED4-F9BC8D5790EB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94.400734027775" backgroundQuery="1" createdVersion="8" refreshedVersion="8" minRefreshableVersion="3" recordCount="30" xr:uid="{DC289522-294D-40F0-B3F7-313931E3699F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8CA70D-73C7-488F-ABFA-A78B78407039}" name="피벗 테이블1" cacheId="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1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3"/>
  <sheetViews>
    <sheetView topLeftCell="A4" workbookViewId="0">
      <selection activeCell="M10" sqref="M10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AND(LARGE(H3:H32,5)&lt;=H3,YEAR(A3)&gt;=2021)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44397</v>
      </c>
      <c r="B40" s="13" t="s">
        <v>114</v>
      </c>
      <c r="C40" s="13" t="s">
        <v>124</v>
      </c>
      <c r="D40" s="9">
        <v>272876.17455384601</v>
      </c>
    </row>
    <row r="41" spans="1:4">
      <c r="A41" s="6">
        <v>44411</v>
      </c>
      <c r="B41" s="13" t="s">
        <v>115</v>
      </c>
      <c r="C41" s="13" t="s">
        <v>125</v>
      </c>
      <c r="D41" s="9">
        <v>259216.33281446106</v>
      </c>
    </row>
    <row r="42" spans="1:4">
      <c r="A42" s="6">
        <v>44695</v>
      </c>
      <c r="B42" s="13" t="s">
        <v>117</v>
      </c>
      <c r="C42" s="13" t="s">
        <v>71</v>
      </c>
      <c r="D42" s="9">
        <v>286657.00707783952</v>
      </c>
    </row>
    <row r="43" spans="1:4">
      <c r="A43" s="6">
        <v>44441</v>
      </c>
      <c r="B43" s="13" t="s">
        <v>118</v>
      </c>
      <c r="C43" s="13" t="s">
        <v>71</v>
      </c>
      <c r="D43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opLeftCell="A13" zoomScaleNormal="100" workbookViewId="0">
      <selection activeCell="K18" sqref="K18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IF(F3&lt;20,50,IF(F3&lt;60,100,150)) + VLOOKUP(B3,$A$37:$E$39,MATCH(E3,$B$35:$E$35,1)+1,FALSE)</f>
        <v>1450</v>
      </c>
      <c r="H3" s="47">
        <f>PMT(IF(B3="일반",4%,3.5%),F3,-E3)</f>
        <v>394966.64072151249</v>
      </c>
      <c r="I3" s="2" t="str" cm="1">
        <f t="array" ref="I3">fn비고(E3,F3)</f>
        <v xml:space="preserve"> </v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IF(F4&lt;20,50,IF(F4&lt;60,100,150)) + VLOOKUP(B4,$A$37:$E$39,MATCH(E4,$B$35:$E$35,1)+1,FALSE)</f>
        <v>1100</v>
      </c>
      <c r="H4" s="47">
        <f t="shared" ref="H4:H32" si="1">PMT(IF(B4="일반",4%,3.5%),F4,-E4)</f>
        <v>271856.65803711774</v>
      </c>
      <c r="I4" s="2" t="str" cm="1">
        <f t="array" ref="I4">fn비고(E4,F4)</f>
        <v xml:space="preserve"> </v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7">
        <f t="shared" si="1"/>
        <v>196760.49401960711</v>
      </c>
      <c r="I5" s="2" t="str" cm="1">
        <f t="array" ref="I5">fn비고(E5,F5)</f>
        <v xml:space="preserve"> </v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7">
        <f t="shared" si="1"/>
        <v>258709.87315936986</v>
      </c>
      <c r="I6" s="2" t="str" cm="1">
        <f t="array" ref="I6">fn비고(E6,F6)</f>
        <v xml:space="preserve"> </v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7">
        <f t="shared" si="1"/>
        <v>462640.79306929075</v>
      </c>
      <c r="I7" s="2" t="str" cm="1">
        <f t="array" ref="I7">fn비고(E7,F7)</f>
        <v xml:space="preserve"> </v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7">
        <f t="shared" si="1"/>
        <v>1034839.4926374794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7">
        <f t="shared" si="1"/>
        <v>404810.69393562939</v>
      </c>
      <c r="I9" s="2" t="str" cm="1">
        <f t="array" ref="I9">fn비고(E9,F9)</f>
        <v xml:space="preserve"> </v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7">
        <f t="shared" si="1"/>
        <v>80177.242640437093</v>
      </c>
      <c r="I10" s="2" t="str" cm="1">
        <f t="array" ref="I10">fn비고(E10,F10)</f>
        <v xml:space="preserve"> </v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7">
        <f t="shared" si="1"/>
        <v>271856.65803711774</v>
      </c>
      <c r="I11" s="2" t="str" cm="1">
        <f t="array" ref="I11">fn비고(E11,F11)</f>
        <v xml:space="preserve"> </v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7">
        <f t="shared" si="1"/>
        <v>158660.63386142676</v>
      </c>
      <c r="I12" s="2" t="str" cm="1">
        <f t="array" ref="I12">fn비고(E12,F12)</f>
        <v xml:space="preserve"> </v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7">
        <f t="shared" si="1"/>
        <v>271856.65803711774</v>
      </c>
      <c r="I13" s="2" t="str" cm="1">
        <f t="array" ref="I13">fn비고(E13,F13)</f>
        <v xml:space="preserve"> </v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7">
        <f t="shared" si="1"/>
        <v>481063.4558426225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7">
        <f t="shared" si="1"/>
        <v>601329.31980327808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7">
        <f t="shared" si="1"/>
        <v>264434.38976904459</v>
      </c>
      <c r="I16" s="2" t="str" cm="1">
        <f t="array" ref="I16">fn비고(E16,F16)</f>
        <v xml:space="preserve"> </v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7">
        <f t="shared" si="1"/>
        <v>459107.81937908323</v>
      </c>
      <c r="I17" s="2" t="str" cm="1">
        <f t="array" ref="I17">fn비고(E17,F17)</f>
        <v xml:space="preserve"> </v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7">
        <f t="shared" si="1"/>
        <v>185104.07283833119</v>
      </c>
      <c r="I18" s="2" t="str" cm="1">
        <f t="array" ref="I18">fn비고(E18,F18)</f>
        <v xml:space="preserve"> </v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7">
        <f t="shared" si="1"/>
        <v>43306.458024682703</v>
      </c>
      <c r="I19" s="2" t="str" cm="1">
        <f t="array" ref="I19">fn비고(E19,F19)</f>
        <v xml:space="preserve"> </v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7">
        <f t="shared" si="1"/>
        <v>1169274.3666664332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7">
        <f t="shared" si="1"/>
        <v>394966.64072151249</v>
      </c>
      <c r="I21" s="2" t="str" cm="1">
        <f t="array" ref="I21">fn비고(E21,F21)</f>
        <v xml:space="preserve"> </v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7">
        <f t="shared" si="1"/>
        <v>663027.67684924824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7">
        <f t="shared" si="1"/>
        <v>196760.49401960711</v>
      </c>
      <c r="I23" s="2" t="str" cm="1">
        <f t="array" ref="I23">fn비고(E23,F23)</f>
        <v xml:space="preserve"> </v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7">
        <f t="shared" si="1"/>
        <v>158660.63386142676</v>
      </c>
      <c r="I24" s="2" t="str" cm="1">
        <f t="array" ref="I24">fn비고(E24,F24)</f>
        <v xml:space="preserve"> </v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7">
        <f t="shared" si="1"/>
        <v>858199.99221953563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7">
        <f t="shared" si="1"/>
        <v>601329.31980327808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7">
        <f t="shared" si="1"/>
        <v>373636.98156175512</v>
      </c>
      <c r="I27" s="2" t="str" cm="1">
        <f t="array" ref="I27">fn비고(E27,F27)</f>
        <v xml:space="preserve"> </v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7">
        <f t="shared" si="1"/>
        <v>188722.59022058122</v>
      </c>
      <c r="I28" s="2" t="str" cm="1">
        <f t="array" ref="I28">fn비고(E28,F28)</f>
        <v xml:space="preserve"> </v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7">
        <f t="shared" si="1"/>
        <v>2179549.0591102382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7">
        <f t="shared" si="1"/>
        <v>105773.75590761783</v>
      </c>
      <c r="I30" s="2" t="str" cm="1">
        <f t="array" ref="I30">fn비고(E30,F30)</f>
        <v xml:space="preserve"> </v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7">
        <f t="shared" si="1"/>
        <v>311364.15130146255</v>
      </c>
      <c r="I31" s="2" t="str" cm="1">
        <f t="array" ref="I31">fn비고(E31,F31)</f>
        <v xml:space="preserve"> </v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7">
        <f t="shared" si="1"/>
        <v>867451.48700492014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>
        <f t="array" ref="H36">LARGE( (RIGHT($D$3:$D$32,2)=$G36)*$E$3:$E$32,H$35)</f>
        <v>10000000</v>
      </c>
      <c r="I36" s="14">
        <f t="array" ref="I36">LARGE( (RIGHT($D$3:$D$32,2)=$G36)*$E$3:$E$32,I$35)</f>
        <v>8000000</v>
      </c>
      <c r="J36" s="14">
        <f t="array" ref="J36">LARGE( 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 (RIGHT($D$3:$D$32,2)=$G37)*$E$3:$E$32,H$35)</f>
        <v>4000000</v>
      </c>
      <c r="I37" s="14">
        <f t="array" ref="I37">LARGE( (RIGHT($D$3:$D$32,2)=$G37)*$E$3:$E$32,I$35)</f>
        <v>3500000</v>
      </c>
      <c r="J37" s="14">
        <f t="array" ref="J37">LARGE( 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 (RIGHT($D$3:$D$32,2)=$G38)*$E$3:$E$32,H$35)</f>
        <v>15000000</v>
      </c>
      <c r="I38" s="14">
        <f t="array" ref="I38">LARGE( (RIGHT($D$3:$D$32,2)=$G38)*$E$3:$E$32,I$35)</f>
        <v>10000000</v>
      </c>
      <c r="J38" s="14">
        <f t="array" ref="J38">LARGE( 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 (RIGHT($D$3:$D$32,2)=$G39)*$E$3:$E$32,H$35)</f>
        <v>35000000</v>
      </c>
      <c r="I39" s="14">
        <f t="array" ref="I39">LARGE( (RIGHT($D$3:$D$32,2)=$G39)*$E$3:$E$32,I$35)</f>
        <v>27000000</v>
      </c>
      <c r="J39" s="14">
        <f t="array" ref="J39">LARGE( (RIGHT($D$3:$D$32,2)=$G39)*$E$3:$E$32,J$35)</f>
        <v>15000000</v>
      </c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 (YEAR($C$3:$C$32)=$A44)*(LEFT($A$3:$A$32,1)=B$43),1))</f>
        <v>1</v>
      </c>
      <c r="C44" s="2">
        <f t="array" ref="C44">COUNT(IF( (YEAR($C$3:$C$32)=$A44)*(LEFT($A$3:$A$32,1)=C$43),1))</f>
        <v>1</v>
      </c>
      <c r="D44" s="2">
        <f t="array" ref="D44">COUNT(IF( (YEAR($C$3:$C$32)=$A44)*(LEFT($A$3:$A$32,1)=D$43),1))</f>
        <v>1</v>
      </c>
      <c r="E44" s="2">
        <f t="array" ref="E44">COUNT(IF( (YEAR($C$3:$C$32)=$A44)*(LEFT($A$3:$A$32,1)=E$43),1))</f>
        <v>0</v>
      </c>
    </row>
    <row r="45" spans="1:10">
      <c r="A45" s="2">
        <v>2021</v>
      </c>
      <c r="B45" s="2">
        <f t="array" ref="B45">COUNT(IF( (YEAR($C$3:$C$32)=$A45)*(LEFT($A$3:$A$32,1)=B$43),1))</f>
        <v>2</v>
      </c>
      <c r="C45" s="2">
        <f t="array" ref="C45">COUNT(IF( (YEAR($C$3:$C$32)=$A45)*(LEFT($A$3:$A$32,1)=C$43),1))</f>
        <v>4</v>
      </c>
      <c r="D45" s="2">
        <f t="array" ref="D45">COUNT(IF( (YEAR($C$3:$C$32)=$A45)*(LEFT($A$3:$A$32,1)=D$43),1))</f>
        <v>4</v>
      </c>
      <c r="E45" s="2">
        <f t="array" ref="E45">COUNT(IF( (YEAR($C$3:$C$32)=$A45)*(LEFT($A$3:$A$32,1)=E$43),1))</f>
        <v>2</v>
      </c>
    </row>
    <row r="46" spans="1:10">
      <c r="A46" s="2">
        <v>2022</v>
      </c>
      <c r="B46" s="2">
        <f t="array" ref="B46">COUNT(IF( (YEAR($C$3:$C$32)=$A46)*(LEFT($A$3:$A$32,1)=B$43),1))</f>
        <v>5</v>
      </c>
      <c r="C46" s="2">
        <f t="array" ref="C46">COUNT(IF( (YEAR($C$3:$C$32)=$A46)*(LEFT($A$3:$A$32,1)=C$43),1))</f>
        <v>1</v>
      </c>
      <c r="D46" s="2">
        <f t="array" ref="D46">COUNT(IF( (YEAR($C$3:$C$32)=$A46)*(LEFT($A$3:$A$32,1)=D$43),1))</f>
        <v>4</v>
      </c>
      <c r="E46" s="2">
        <f t="array" ref="E46">COUNT(IF( (YEAR($C$3:$C$32)=$A46)*(LEFT($A$3:$A$32,1)=E$43),1))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3" sqref="A3"/>
    </sheetView>
  </sheetViews>
  <sheetFormatPr defaultRowHeight="16.5"/>
  <cols>
    <col min="1" max="1" width="7.5" bestFit="1" customWidth="1"/>
    <col min="2" max="2" width="14.875" bestFit="1" customWidth="1"/>
    <col min="3" max="3" width="12.375" bestFit="1" customWidth="1"/>
  </cols>
  <sheetData>
    <row r="2" spans="1:3">
      <c r="A2" s="48" t="s">
        <v>207</v>
      </c>
      <c r="B2" s="48" t="s">
        <v>208</v>
      </c>
    </row>
    <row r="3" spans="1:3">
      <c r="A3" t="s">
        <v>212</v>
      </c>
      <c r="B3" t="s">
        <v>206</v>
      </c>
      <c r="C3" s="49">
        <v>1</v>
      </c>
    </row>
    <row r="4" spans="1:3">
      <c r="B4" t="s">
        <v>210</v>
      </c>
      <c r="C4" s="50">
        <v>2500000</v>
      </c>
    </row>
    <row r="5" spans="1:3">
      <c r="A5" t="s">
        <v>213</v>
      </c>
      <c r="B5" t="s">
        <v>206</v>
      </c>
      <c r="C5" s="49">
        <v>8</v>
      </c>
    </row>
    <row r="6" spans="1:3">
      <c r="B6" t="s">
        <v>210</v>
      </c>
      <c r="C6" s="50">
        <v>8625000</v>
      </c>
    </row>
    <row r="7" spans="1:3">
      <c r="A7" t="s">
        <v>214</v>
      </c>
      <c r="B7" t="s">
        <v>206</v>
      </c>
      <c r="C7" s="49">
        <v>13</v>
      </c>
    </row>
    <row r="8" spans="1:3">
      <c r="B8" t="s">
        <v>210</v>
      </c>
      <c r="C8" s="50">
        <v>6230769.230769231</v>
      </c>
    </row>
    <row r="9" spans="1:3">
      <c r="A9" t="s">
        <v>215</v>
      </c>
      <c r="B9" t="s">
        <v>206</v>
      </c>
      <c r="C9" s="49">
        <v>3</v>
      </c>
    </row>
    <row r="10" spans="1:3">
      <c r="B10" t="s">
        <v>210</v>
      </c>
      <c r="C10" s="50">
        <v>10666666.666666666</v>
      </c>
    </row>
    <row r="11" spans="1:3">
      <c r="A11" t="s">
        <v>216</v>
      </c>
      <c r="B11" t="s">
        <v>206</v>
      </c>
      <c r="C11" s="49">
        <v>5</v>
      </c>
    </row>
    <row r="12" spans="1:3">
      <c r="B12" t="s">
        <v>210</v>
      </c>
      <c r="C12" s="50">
        <v>11800000</v>
      </c>
    </row>
    <row r="13" spans="1:3">
      <c r="A13" t="s">
        <v>209</v>
      </c>
      <c r="C13" s="49">
        <v>30</v>
      </c>
    </row>
    <row r="14" spans="1:3">
      <c r="A14" t="s">
        <v>211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G16" sqref="G16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26">
        <f>B5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7">
        <f t="dataTable" ref="E8:K14" dt2D="1" dtr="1" r1="B2" r2="B4"/>
        <v>2433276.5530805388</v>
      </c>
      <c r="F8" s="27">
        <v>2434954.9857452433</v>
      </c>
      <c r="G8" s="27">
        <v>2436634.8179788906</v>
      </c>
      <c r="H8" s="27">
        <v>2438316.0509618768</v>
      </c>
      <c r="I8" s="27">
        <v>2439998.6858753222</v>
      </c>
      <c r="J8" s="27">
        <v>2441682.7239016928</v>
      </c>
      <c r="K8" s="27">
        <v>2443368.1662236685</v>
      </c>
    </row>
    <row r="9" spans="1:11">
      <c r="C9" s="43"/>
      <c r="D9" s="24">
        <v>24</v>
      </c>
      <c r="E9" s="27">
        <v>4940563.5409582164</v>
      </c>
      <c r="F9" s="27">
        <v>4947728.1723871799</v>
      </c>
      <c r="G9" s="27">
        <v>4954905.9879553681</v>
      </c>
      <c r="H9" s="27">
        <v>4962097.0136616714</v>
      </c>
      <c r="I9" s="27">
        <v>4969301.2755567264</v>
      </c>
      <c r="J9" s="27">
        <v>4976518.7997440146</v>
      </c>
      <c r="K9" s="27">
        <v>4983749.6123777134</v>
      </c>
    </row>
    <row r="10" spans="1:11">
      <c r="C10" s="43"/>
      <c r="D10" s="24">
        <v>36</v>
      </c>
      <c r="E10" s="27">
        <v>7524112.0618290044</v>
      </c>
      <c r="F10" s="27">
        <v>7540806.5350141693</v>
      </c>
      <c r="G10" s="27">
        <v>7557548.6321226321</v>
      </c>
      <c r="H10" s="27">
        <v>7574338.5010493807</v>
      </c>
      <c r="I10" s="27">
        <v>7591176.2901632013</v>
      </c>
      <c r="J10" s="27">
        <v>7608062.1483098837</v>
      </c>
      <c r="K10" s="27">
        <v>7624996.2248102194</v>
      </c>
    </row>
    <row r="11" spans="1:11">
      <c r="C11" s="43"/>
      <c r="D11" s="24">
        <v>48</v>
      </c>
      <c r="E11" s="27">
        <v>10186241.683194533</v>
      </c>
      <c r="F11" s="27">
        <v>10216756.529414691</v>
      </c>
      <c r="G11" s="27">
        <v>10247389.509466019</v>
      </c>
      <c r="H11" s="27">
        <v>10278141.124685083</v>
      </c>
      <c r="I11" s="27">
        <v>10309011.878622197</v>
      </c>
      <c r="J11" s="27">
        <v>10340002.277053729</v>
      </c>
      <c r="K11" s="27">
        <v>10371112.827987138</v>
      </c>
    </row>
    <row r="12" spans="1:11">
      <c r="C12" s="43"/>
      <c r="D12" s="24">
        <v>60</v>
      </c>
      <c r="E12" s="27">
        <v>12929342.524421673</v>
      </c>
      <c r="F12" s="27">
        <v>12978226.632183891</v>
      </c>
      <c r="G12" s="27">
        <v>13027350.085937055</v>
      </c>
      <c r="H12" s="27">
        <v>13076714.175023554</v>
      </c>
      <c r="I12" s="27">
        <v>13126320.19604519</v>
      </c>
      <c r="J12" s="27">
        <v>13176169.452908341</v>
      </c>
      <c r="K12" s="27">
        <v>13226263.256859343</v>
      </c>
    </row>
    <row r="13" spans="1:11">
      <c r="C13" s="43"/>
      <c r="D13" s="24">
        <v>72</v>
      </c>
      <c r="E13" s="27">
        <v>15755877.40264499</v>
      </c>
      <c r="F13" s="27">
        <v>15827949.962008821</v>
      </c>
      <c r="G13" s="27">
        <v>15900449.707490142</v>
      </c>
      <c r="H13" s="27">
        <v>15973379.430695666</v>
      </c>
      <c r="I13" s="27">
        <v>16046741.942351414</v>
      </c>
      <c r="J13" s="27">
        <v>16120540.07244076</v>
      </c>
      <c r="K13" s="27">
        <v>16194776.670331446</v>
      </c>
    </row>
    <row r="14" spans="1:11">
      <c r="C14" s="43"/>
      <c r="D14" s="24">
        <v>84</v>
      </c>
      <c r="E14" s="27">
        <v>18668384.043938886</v>
      </c>
      <c r="F14" s="27">
        <v>18768746.984726887</v>
      </c>
      <c r="G14" s="27">
        <v>18869808.879427452</v>
      </c>
      <c r="H14" s="27">
        <v>18971575.101308338</v>
      </c>
      <c r="I14" s="27">
        <v>19074051.067005508</v>
      </c>
      <c r="J14" s="27">
        <v>19177242.2368869</v>
      </c>
      <c r="K14" s="27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27EE85EB-8AD9-4EBC-90A1-13F2BB5686D9}">
      <formula1>D8/12=0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10" sqref="J10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51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51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51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51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51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51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51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51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51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51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51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51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51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51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51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51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51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51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51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I16" sqref="I16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tabSelected="1"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52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2102</cp:lastModifiedBy>
  <cp:lastPrinted>2023-01-09T08:56:00Z</cp:lastPrinted>
  <dcterms:created xsi:type="dcterms:W3CDTF">2021-05-31T11:17:08Z</dcterms:created>
  <dcterms:modified xsi:type="dcterms:W3CDTF">2025-02-06T00:47:15Z</dcterms:modified>
</cp:coreProperties>
</file>