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컴활 실습예제\기출\01회\"/>
    </mc:Choice>
  </mc:AlternateContent>
  <xr:revisionPtr revIDLastSave="0" documentId="13_ncr:1_{67719E2F-D390-4689-842E-0C6F23F70121}" xr6:coauthVersionLast="47" xr6:coauthVersionMax="47" xr10:uidLastSave="{00000000-0000-0000-0000-000000000000}"/>
  <bookViews>
    <workbookView xWindow="-108" yWindow="-108" windowWidth="23256" windowHeight="12456" firstSheet="2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3" l="1" a="1"/>
  <c r="B45" i="3" s="1"/>
  <c r="C45" i="3" a="1"/>
  <c r="C45" i="3"/>
  <c r="D45" i="3" a="1"/>
  <c r="D45" i="3" s="1"/>
  <c r="E45" i="3" a="1"/>
  <c r="E45" i="3"/>
  <c r="B46" i="3" a="1"/>
  <c r="B46" i="3" s="1"/>
  <c r="C46" i="3" a="1"/>
  <c r="C46" i="3" s="1"/>
  <c r="D46" i="3" a="1"/>
  <c r="D46" i="3" s="1"/>
  <c r="E46" i="3" a="1"/>
  <c r="E46" i="3"/>
  <c r="C44" i="3" a="1"/>
  <c r="C44" i="3" s="1"/>
  <c r="D44" i="3" a="1"/>
  <c r="D44" i="3" s="1"/>
  <c r="E44" i="3" a="1"/>
  <c r="E44" i="3" s="1"/>
  <c r="B44" i="3" a="1"/>
  <c r="B44" i="3" s="1"/>
  <c r="I36" i="3" a="1"/>
  <c r="I36" i="3" s="1"/>
  <c r="J36" i="3" a="1"/>
  <c r="J36" i="3"/>
  <c r="I37" i="3" a="1"/>
  <c r="I37" i="3" s="1"/>
  <c r="J37" i="3" a="1"/>
  <c r="J37" i="3"/>
  <c r="I38" i="3" a="1"/>
  <c r="I38" i="3" s="1"/>
  <c r="J38" i="3" a="1"/>
  <c r="J38" i="3"/>
  <c r="I39" i="3" a="1"/>
  <c r="I39" i="3" s="1"/>
  <c r="J39" i="3" a="1"/>
  <c r="J39" i="3"/>
  <c r="H37" i="3" a="1"/>
  <c r="H37" i="3" s="1"/>
  <c r="H38" i="3" a="1"/>
  <c r="H38" i="3" s="1"/>
  <c r="H39" i="3" a="1"/>
  <c r="H39" i="3" s="1"/>
  <c r="H36" i="3" a="1"/>
  <c r="H36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D7" i="1" s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32" i="3" a="1"/>
  <c r="I23" i="3" a="1"/>
  <c r="I27" i="3" a="1"/>
  <c r="I5" i="3" a="1"/>
  <c r="I7" i="3" a="1"/>
  <c r="I9" i="3" a="1"/>
  <c r="I11" i="3" a="1"/>
  <c r="I13" i="3" a="1"/>
  <c r="I15" i="3" a="1"/>
  <c r="I17" i="3" a="1"/>
  <c r="I19" i="3" a="1"/>
  <c r="I21" i="3" a="1"/>
  <c r="I25" i="3" a="1"/>
  <c r="I29" i="3" a="1"/>
  <c r="I31" i="3" a="1"/>
  <c r="I3" i="3" a="1"/>
  <c r="I31" i="3" l="1"/>
  <c r="I29" i="3"/>
  <c r="I25" i="3"/>
  <c r="I21" i="3"/>
  <c r="I19" i="3"/>
  <c r="I17" i="3"/>
  <c r="I15" i="3"/>
  <c r="I13" i="3"/>
  <c r="I11" i="3"/>
  <c r="I9" i="3"/>
  <c r="I7" i="3"/>
  <c r="I5" i="3"/>
  <c r="I27" i="3"/>
  <c r="I23" i="3"/>
  <c r="I32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19A174-D2C7-4D5A-AEFA-C28A380176E0}" sourceFile="C:\Users\user\Desktop\컴활 실습예제\기출\01회\대출관리.accdb" keepAlive="1" name="대출관리" type="5" refreshedVersion="8" background="1">
    <dbPr connection="Provider=Microsoft.ACE.OLEDB.12.0;User ID=Admin;Data Source=C:\Users\user\Desktop\컴활 실습예제\기출\01회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<sst xmlns="http://schemas.openxmlformats.org/spreadsheetml/2006/main" count="345" uniqueCount="216">
  <si>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</si>
  <si>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</si>
  <si>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</si>
  <si>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</si>
  <si>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</si>
  <si>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</si>
  <si>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</si>
  <si>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</si>
  <si>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</si>
  <si>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</si>
  <si>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</si>
  <si>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</si>
  <si>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</si>
  <si>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</si>
  <si>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</si>
  <si>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</si>
  <si>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</si>
  <si>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</si>
  <si>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</si>
  <si>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</si>
  <si>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</si>
  <si>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</si>
  <si>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</si>
  <si>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</si>
  <si>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</si>
  <si>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</si>
  <si>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</si>
  <si>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</si>
  <si>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</si>
  <si>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</si>
  <si>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</si>
  <si>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</si>
  <si>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</si>
  <si>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</si>
  <si>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</si>
  <si>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</si>
  <si>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</si>
  <si>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</si>
  <si>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</si>
  <si>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</si>
  <si>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</si>
  <si>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</si>
  <si>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</si>
  <si>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</si>
  <si>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</si>
  <si>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</si>
  <si>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</si>
  <si>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</si>
  <si>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</si>
  <si>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</si>
  <si>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</si>
  <si>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</si>
  <si>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</si>
  <si>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</si>
  <si>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</si>
  <si>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</si>
  <si>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</si>
  <si>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</si>
  <si>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</si>
  <si>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</si>
  <si>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</si>
  <si>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</si>
  <si>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</si>
  <si>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</si>
  <si>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</si>
  <si>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</si>
  <si>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</si>
  <si>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</si>
  <si>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</si>
  <si>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</si>
  <si>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</si>
  <si>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</si>
  <si>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</si>
  <si>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</si>
  <si>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</si>
  <si>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</si>
  <si>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</si>
  <si>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</si>
  <si>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</si>
  <si>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</si>
  <si>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</si>
  <si>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</si>
  <si>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</si>
  <si>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</si>
  <si>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</si>
  <si>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</si>
  <si>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</si>
  <si>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</si>
  <si>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</si>
  <si>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</si>
  <si>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</si>
  <si>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</si>
  <si>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</si>
  <si>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</si>
  <si>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</si>
  <si>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</si>
  <si>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</si>
  <si>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</si>
  <si>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</si>
  <si>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</si>
  <si>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</si>
  <si>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</si>
  <si>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</si>
  <si>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</si>
  <si>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</si>
  <si>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</si>
  <si>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</si>
  <si>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</si>
  <si>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</si>
  <si>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</si>
  <si>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</si>
  <si>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</si>
  <si>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</si>
  <si>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</si>
  <si>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</si>
  <si>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</si>
  <si>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</si>
  <si>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</si>
  <si>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</si>
  <si>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</si>
  <si>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</si>
  <si>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</si>
  <si>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</si>
  <si>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</si>
  <si>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</si>
  <si>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</si>
  <si>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</si>
  <si>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</si>
  <si>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</si>
  <si>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</si>
  <si>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</si>
  <si>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</si>
  <si>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</si>
  <si>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</si>
  <si>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</si>
  <si>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</si>
  <si>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</si>
  <si>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</si>
  <si>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</si>
  <si>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</si>
  <si>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</si>
  <si>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</si>
  <si>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</si>
  <si>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</si>
  <si>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</si>
  <si>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</si>
  <si>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</si>
  <si>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</si>
  <si>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</si>
  <si>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</si>
  <si>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</si>
  <si>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</si>
  <si>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</si>
  <si>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</si>
  <si>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</si>
  <si>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</si>
  <si>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</si>
  <si>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</si>
  <si>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</si>
  <si>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</si>
  <si>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</si>
  <si>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</si>
  <si>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</si>
  <si>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</si>
  <si>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</si>
  <si>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</si>
  <si>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</si>
  <si>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</si>
  <si>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</si>
  <si>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</si>
  <si>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</si>
  <si>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</si>
  <si>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</si>
  <si>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</si>
  <si>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</si>
  <si>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</si>
  <si>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</si>
  <si>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</si>
  <si>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</si>
  <si>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</si>
  <si>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</si>
  <si>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</si>
  <si>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</si>
  <si>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</si>
  <si>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</si>
  <si>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</si>
  <si>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</si>
  <si>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</si>
  <si>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</si>
  <si>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</si>
  <si>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</si>
  <si>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</si>
  <si>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</si>
  <si>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</si>
  <si>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</si>
  <si>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</si>
  <si>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</si>
  <si>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</si>
  <si>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</si>
  <si>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</si>
  <si>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</si>
  <si>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</si>
  <si>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</si>
  <si>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</si>
  <si>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</si>
  <si>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</si>
  <si>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전체 개수 : 대출지점</t>
  </si>
  <si>
    <t>기간</t>
  </si>
  <si>
    <t>값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</si>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</sst>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8B681AF1-5023-3BA1-D81A-FE2AA3C66834}"/>
            </a:ext>
          </a:extLst>
        </xdr:cNvPr>
        <xdr:cNvSpPr/>
      </xdr:nvSpPr>
      <xdr:spPr>
        <a:xfrm>
          <a:off x="5524500" y="22098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BA392646-F1F2-5AD4-0A5E-7EE74B461731}"/>
            </a:ext>
          </a:extLst>
        </xdr:cNvPr>
        <xdr:cNvSpPr/>
      </xdr:nvSpPr>
      <xdr:spPr>
        <a:xfrm>
          <a:off x="5524500" y="88392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미란" refreshedDate="45710.699669791669" backgroundQuery="1" createdVersion="8" refreshedVersion="8" minRefreshableVersion="3" recordCount="30" xr:uid="{DC0884D1-4106-4280-980B-8215F6A49CD4}">
  <cacheSource type="external" connectionId="1"/>
  <cacheFields count="9">
    <cacheField name="대출번호" numFmtId="0">
      <sharedItems count="30">
        <s v="M04-08"/>
        <s v="M01-23"/>
        <s v="M02-12"/>
        <s v="Y02-26"/>
        <s v="M01-27"/>
        <s v="M03-37"/>
        <s v="K02-59"/>
        <s v="Y03-08"/>
        <s v="M02-14"/>
        <s v="Y01-07"/>
        <s v="K04-02"/>
        <s v="J03-26"/>
        <s v="K03-05"/>
        <s v="M01-37"/>
        <s v="K01-02"/>
        <s v="Y04-48"/>
        <s v="Y02-67"/>
        <s v="J02-38"/>
        <s v="K01-38"/>
        <s v="J02-01"/>
        <s v="M01-64"/>
        <s v="Y04-15"/>
        <s v="K02-28"/>
        <s v="J04-26"/>
        <s v="K03-52"/>
        <s v="Y03-88"/>
        <s v="J04-31"/>
        <s v="M02-06"/>
        <s v="K04-35"/>
        <s v="J01-42"/>
      </sharedItems>
    </cacheField>
    <cacheField name="성명" numFmtId="0">
      <sharedItems count="30">
        <s v="김진석"/>
        <s v="구준식"/>
        <s v="이진태"/>
        <s v="이재철"/>
        <s v="박세희"/>
        <s v="박순영"/>
        <s v="이성재"/>
        <s v="설진구"/>
        <s v="이영민"/>
        <s v="도희철"/>
        <s v="우진우"/>
        <s v="민애라"/>
        <s v="민승렬"/>
        <s v="최만용"/>
        <s v="오태열"/>
        <s v="장우석"/>
        <s v="형연주"/>
        <s v="이민주"/>
        <s v="정대식"/>
        <s v="김춘복"/>
        <s v="이영진"/>
        <s v="진영태"/>
        <s v="임현석"/>
        <s v="남지철"/>
        <s v="국선재"/>
        <s v="김상진"/>
        <s v="민인희"/>
        <s v="최철식"/>
        <s v="박철형"/>
        <s v="성철수"/>
      </sharedItems>
    </cacheField>
    <cacheField name="주민등록번호" numFmtId="0">
      <sharedItems count="30">
        <s v="710618-1061918"/>
        <s v="680909-1833529"/>
        <s v="580217-1584916"/>
        <s v="701125-1178421"/>
        <s v="570519-2027689"/>
        <s v="591129-2174812"/>
        <s v="630517-1848916"/>
        <s v="530925-1026711"/>
        <s v="670418-1154378"/>
        <s v="680722-1104775"/>
        <s v="720819-2177410"/>
        <s v="700215-2245773"/>
        <s v="630225-1462892"/>
        <s v="721105-1471885"/>
        <s v="531227-1344216"/>
        <s v="792817-1992418"/>
        <s v="730205-2848619"/>
        <s v="600629-2005884"/>
        <s v="640828-1189775"/>
        <s v="711211-1038429"/>
        <s v="650719-1288776"/>
        <s v="700412-1877519"/>
        <s v="650903-1848697"/>
        <s v="581105-1067449"/>
        <s v="620728-1048731"/>
        <s v="670214-1397503"/>
        <s v="681205-2027817"/>
        <s v="700710-1179826"/>
        <s v="630714-2177475"/>
        <s v="730906-1025428"/>
      </sharedItems>
    </cacheField>
    <cacheField name="주소" numFmtId="0">
      <sharedItems count="26">
        <s v="대전시 유성구 온천동"/>
        <s v="서울시 종로구 팔판동"/>
        <s v="경기도 안양시 동안구"/>
        <s v="서울시 서대문구 역촌동"/>
        <s v="부산시 중구 대창동"/>
        <s v="경기도 부천시 원미구"/>
        <s v="경기도 시흥시 은행동"/>
        <s v="서울시 강남구 역삼동"/>
        <s v="대전시 유성구 어은동"/>
        <s v="부산시 동구 범일동"/>
        <s v="부산시 부산진구 동평동"/>
        <s v="서울시 중구 필동"/>
        <s v="서울시 양천구 목동"/>
        <s v="대전시 서구 둔산동"/>
        <s v="경기도 수원시 장안구"/>
        <s v="경기도 성남시 분당구"/>
        <s v="서울시 송파구 문정동"/>
        <s v="경기도 수원시 권선구"/>
        <s v="서울시 영등포구 영등포동"/>
        <s v="충남 천안시 불당동"/>
        <s v="대전시 대덕구 법동"/>
        <s v="부산시 서구 서대신동"/>
        <s v="부산시 남구 문현동"/>
        <s v="대전시 동구 판암동"/>
        <s v="경기도 안양시 만안구"/>
        <s v="서울시 종로구 무교동"/>
      </sharedItems>
    </cacheField>
    <cacheField name="대출지점" numFmtId="0">
      <sharedItems count="4">
        <s v="충청"/>
        <s v="서울"/>
        <s v="경기"/>
        <s v="부산"/>
      </sharedItems>
    </cacheField>
    <cacheField name="대출일" numFmtId="0">
      <sharedItems containsSemiMixedTypes="0" containsNonDate="0" containsDate="1" containsString="0" minDate="2019-07-20T00:00:00" maxDate="2022-12-16T00:00:00" count="30">
        <d v="2022-12-15T00:00:00"/>
        <d v="2022-06-12T00:00:00"/>
        <d v="2022-11-27T00:00:00"/>
        <d v="2022-10-24T00:00:00"/>
        <d v="2021-08-17T00:00:00"/>
        <d v="2022-12-09T00:00:00"/>
        <d v="2022-02-13T00:00:00"/>
        <d v="2021-06-12T00:00:00"/>
        <d v="2021-03-25T00:00:00"/>
        <d v="2021-06-24T00:00:00"/>
        <d v="2022-06-07T00:00:00"/>
        <d v="2021-12-18T00:00:00"/>
        <d v="2021-10-09T00:00:00"/>
        <d v="2020-05-17T00:00:00"/>
        <d v="2022-09-02T00:00:00"/>
        <d v="2021-08-31T00:00:00"/>
        <d v="2020-08-21T00:00:00"/>
        <d v="2022-01-20T00:00:00"/>
        <d v="2022-05-14T00:00:00"/>
        <d v="2021-03-22T00:00:00"/>
        <d v="2022-09-12T00:00:00"/>
        <d v="2021-05-18T00:00:00"/>
        <d v="2022-06-24T00:00:00"/>
        <d v="2019-07-20T00:00:00"/>
        <d v="2021-08-03T00:00:00"/>
        <d v="2022-05-26T00:00:00"/>
        <d v="2022-12-03T00:00:00"/>
        <d v="2020-08-16T00:00:00"/>
        <d v="2022-05-01T00:00:00"/>
        <d v="2021-12-09T00:00:00"/>
      </sharedItems>
    </cacheField>
    <cacheField name="대출종류" numFmtId="0">
      <sharedItems count="4">
        <s v="무보증신용대출"/>
        <s v="예부적금담보대출"/>
        <s v="국민주택기금대출"/>
        <s v="주택자금대출"/>
      </sharedItems>
    </cacheField>
    <cacheField name="대출금액" numFmtId="0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8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</r>
  <r>
    <x v="1"/>
    <x v="1"/>
    <x v="1"/>
    <x v="1"/>
    <x v="1"/>
    <x v="1"/>
    <x v="0"/>
    <x v="0"/>
    <x v="1"/>
  </r>
  <r>
    <x v="2"/>
    <x v="2"/>
    <x v="2"/>
    <x v="2"/>
    <x v="2"/>
    <x v="2"/>
    <x v="0"/>
    <x v="1"/>
    <x v="2"/>
  </r>
  <r>
    <x v="3"/>
    <x v="3"/>
    <x v="3"/>
    <x v="2"/>
    <x v="2"/>
    <x v="3"/>
    <x v="1"/>
    <x v="2"/>
    <x v="3"/>
  </r>
  <r>
    <x v="4"/>
    <x v="4"/>
    <x v="4"/>
    <x v="3"/>
    <x v="1"/>
    <x v="4"/>
    <x v="0"/>
    <x v="3"/>
    <x v="1"/>
  </r>
  <r>
    <x v="5"/>
    <x v="5"/>
    <x v="5"/>
    <x v="4"/>
    <x v="3"/>
    <x v="5"/>
    <x v="0"/>
    <x v="4"/>
    <x v="4"/>
  </r>
  <r>
    <x v="6"/>
    <x v="6"/>
    <x v="6"/>
    <x v="5"/>
    <x v="2"/>
    <x v="6"/>
    <x v="2"/>
    <x v="5"/>
    <x v="1"/>
  </r>
  <r>
    <x v="7"/>
    <x v="7"/>
    <x v="7"/>
    <x v="4"/>
    <x v="3"/>
    <x v="7"/>
    <x v="1"/>
    <x v="6"/>
    <x v="5"/>
  </r>
  <r>
    <x v="8"/>
    <x v="8"/>
    <x v="8"/>
    <x v="6"/>
    <x v="2"/>
    <x v="8"/>
    <x v="0"/>
    <x v="0"/>
    <x v="1"/>
  </r>
  <r>
    <x v="9"/>
    <x v="9"/>
    <x v="9"/>
    <x v="7"/>
    <x v="1"/>
    <x v="9"/>
    <x v="1"/>
    <x v="1"/>
    <x v="4"/>
  </r>
  <r>
    <x v="10"/>
    <x v="10"/>
    <x v="10"/>
    <x v="8"/>
    <x v="0"/>
    <x v="10"/>
    <x v="2"/>
    <x v="0"/>
    <x v="1"/>
  </r>
  <r>
    <x v="11"/>
    <x v="11"/>
    <x v="11"/>
    <x v="9"/>
    <x v="3"/>
    <x v="11"/>
    <x v="3"/>
    <x v="7"/>
    <x v="5"/>
  </r>
  <r>
    <x v="12"/>
    <x v="12"/>
    <x v="12"/>
    <x v="10"/>
    <x v="3"/>
    <x v="12"/>
    <x v="2"/>
    <x v="8"/>
    <x v="5"/>
  </r>
  <r>
    <x v="13"/>
    <x v="13"/>
    <x v="13"/>
    <x v="11"/>
    <x v="1"/>
    <x v="13"/>
    <x v="0"/>
    <x v="0"/>
    <x v="4"/>
  </r>
  <r>
    <x v="14"/>
    <x v="14"/>
    <x v="14"/>
    <x v="12"/>
    <x v="1"/>
    <x v="14"/>
    <x v="2"/>
    <x v="5"/>
    <x v="2"/>
  </r>
  <r>
    <x v="15"/>
    <x v="15"/>
    <x v="15"/>
    <x v="13"/>
    <x v="0"/>
    <x v="15"/>
    <x v="1"/>
    <x v="1"/>
    <x v="4"/>
  </r>
  <r>
    <x v="16"/>
    <x v="16"/>
    <x v="16"/>
    <x v="14"/>
    <x v="2"/>
    <x v="16"/>
    <x v="1"/>
    <x v="9"/>
    <x v="6"/>
  </r>
  <r>
    <x v="17"/>
    <x v="17"/>
    <x v="17"/>
    <x v="15"/>
    <x v="2"/>
    <x v="17"/>
    <x v="3"/>
    <x v="10"/>
    <x v="6"/>
  </r>
  <r>
    <x v="18"/>
    <x v="18"/>
    <x v="18"/>
    <x v="16"/>
    <x v="1"/>
    <x v="18"/>
    <x v="2"/>
    <x v="0"/>
    <x v="0"/>
  </r>
  <r>
    <x v="19"/>
    <x v="19"/>
    <x v="19"/>
    <x v="17"/>
    <x v="2"/>
    <x v="19"/>
    <x v="3"/>
    <x v="8"/>
    <x v="5"/>
  </r>
  <r>
    <x v="20"/>
    <x v="20"/>
    <x v="20"/>
    <x v="18"/>
    <x v="1"/>
    <x v="20"/>
    <x v="0"/>
    <x v="1"/>
    <x v="2"/>
  </r>
  <r>
    <x v="21"/>
    <x v="21"/>
    <x v="21"/>
    <x v="19"/>
    <x v="0"/>
    <x v="21"/>
    <x v="1"/>
    <x v="1"/>
    <x v="4"/>
  </r>
  <r>
    <x v="22"/>
    <x v="22"/>
    <x v="22"/>
    <x v="14"/>
    <x v="2"/>
    <x v="22"/>
    <x v="2"/>
    <x v="4"/>
    <x v="1"/>
  </r>
  <r>
    <x v="23"/>
    <x v="23"/>
    <x v="23"/>
    <x v="20"/>
    <x v="0"/>
    <x v="23"/>
    <x v="3"/>
    <x v="8"/>
    <x v="5"/>
  </r>
  <r>
    <x v="24"/>
    <x v="24"/>
    <x v="24"/>
    <x v="21"/>
    <x v="3"/>
    <x v="24"/>
    <x v="2"/>
    <x v="11"/>
    <x v="2"/>
  </r>
  <r>
    <x v="25"/>
    <x v="25"/>
    <x v="25"/>
    <x v="22"/>
    <x v="3"/>
    <x v="25"/>
    <x v="1"/>
    <x v="12"/>
    <x v="6"/>
  </r>
  <r>
    <x v="26"/>
    <x v="26"/>
    <x v="26"/>
    <x v="23"/>
    <x v="0"/>
    <x v="26"/>
    <x v="3"/>
    <x v="13"/>
    <x v="2"/>
  </r>
  <r>
    <x v="27"/>
    <x v="27"/>
    <x v="27"/>
    <x v="24"/>
    <x v="2"/>
    <x v="27"/>
    <x v="0"/>
    <x v="6"/>
    <x v="4"/>
  </r>
  <r>
    <x v="28"/>
    <x v="28"/>
    <x v="28"/>
    <x v="13"/>
    <x v="0"/>
    <x v="28"/>
    <x v="2"/>
    <x v="0"/>
    <x v="2"/>
  </r>
  <r>
    <x v="29"/>
    <x v="29"/>
    <x v="29"/>
    <x v="25"/>
    <x v="1"/>
    <x v="29"/>
    <x v="3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E66473-FEE1-4B3C-9B03-FFAE4FDF7317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9"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8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4" subtotal="count" baseField="0" baseItem="0"/>
    <dataField name="평균 : 대출금액" fld="7" subtotal="average" baseField="8" baseItem="4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0" workbookViewId="0">
      <selection activeCell="K6" sqref="K6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13" zoomScaleNormal="100" workbookViewId="0">
      <selection activeCell="I3" sqref="I3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IF(F3&lt;20,50,IF(20&lt;=F3&lt;60,100,150)) + VLOOKUP(B3,$A$37:$E$39,MATCH(E3,$B$35:$E$35,1)+1,FALSE)</f>
        <v>1450</v>
      </c>
      <c r="H3" s="47">
        <f>PMT(IF($B3="일반",4%,3%)/12,F3,-$E3)</f>
        <v>286657.00707783952</v>
      </c>
      <c r="I3" s="2" t="str" cm="1">
        <f t="array" ref="I3">fn비고($E3,$F3)</f>
        <v>●</v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IF(F4&lt;20,50,IF(20&lt;=F4&lt;60,100,150)) + VLOOKUP(B4,$A$37:$E$39,MATCH(E4,$B$35:$E$35,1)+1,FALSE)</f>
        <v>1150</v>
      </c>
      <c r="H4" s="47">
        <f t="shared" ref="H4:H32" si="1">PMT(IF($B4="일반",4%,3%)/12,F4,-$E4)</f>
        <v>173202.93351312762</v>
      </c>
      <c r="I4" s="2" t="str" cm="1">
        <f t="array" ref="I4">fn비고($E4,$F4)</f>
        <v>◎</v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1750</v>
      </c>
      <c r="H5" s="47">
        <f t="shared" si="1"/>
        <v>130274.76651232217</v>
      </c>
      <c r="I5" s="2" t="str" cm="1">
        <f t="array" ref="I5">fn비고($E5,$F5)</f>
        <v>◎</v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7">
        <f t="shared" si="1"/>
        <v>211734.24689622235</v>
      </c>
      <c r="I6" s="2" t="str" cm="1">
        <f t="array" ref="I6">fn비고($E6,$F6)</f>
        <v>●</v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1550</v>
      </c>
      <c r="H7" s="47">
        <f t="shared" si="1"/>
        <v>280666.01377053867</v>
      </c>
      <c r="I7" s="2" t="str" cm="1">
        <f t="array" ref="I7">fn비고($E7,$F7)</f>
        <v>◎</v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7">
        <f t="shared" si="1"/>
        <v>846936.9875848894</v>
      </c>
      <c r="I8" s="2" t="str" cm="1">
        <f t="array" ref="I8">fn비고($E8,$F8)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1550</v>
      </c>
      <c r="H9" s="47">
        <f t="shared" si="1"/>
        <v>245582.76204922138</v>
      </c>
      <c r="I9" s="2" t="str" cm="1">
        <f t="array" ref="I9">fn비고($E9,$F9)</f>
        <v>◎</v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7">
        <f t="shared" si="1"/>
        <v>35937.381328126277</v>
      </c>
      <c r="I10" s="2" t="str" cm="1">
        <f t="array" ref="I10">fn비고($E10,$F10)</f>
        <v>◎</v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1150</v>
      </c>
      <c r="H11" s="47">
        <f t="shared" si="1"/>
        <v>173202.93351312762</v>
      </c>
      <c r="I11" s="2" t="str" cm="1">
        <f t="array" ref="I11">fn비고($E11,$F11)</f>
        <v>◎</v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1750</v>
      </c>
      <c r="H12" s="47">
        <f t="shared" si="1"/>
        <v>88571.955020531052</v>
      </c>
      <c r="I12" s="2" t="str" cm="1">
        <f t="array" ref="I12">fn비고($E12,$F12)</f>
        <v>◎</v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1350</v>
      </c>
      <c r="H13" s="47">
        <f t="shared" si="1"/>
        <v>173202.93351312762</v>
      </c>
      <c r="I13" s="2" t="str" cm="1">
        <f t="array" ref="I13">fn비고($E13,$F13)</f>
        <v>◎</v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7">
        <f t="shared" si="1"/>
        <v>215624.28796875768</v>
      </c>
      <c r="I14" s="2" t="str" cm="1">
        <f t="array" ref="I14">fn비고($E14,$F14)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7">
        <f t="shared" si="1"/>
        <v>269530.35996094707</v>
      </c>
      <c r="I15" s="2" t="str" cm="1">
        <f t="array" ref="I15">fn비고($E15,$F15)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1550</v>
      </c>
      <c r="H16" s="47">
        <f t="shared" si="1"/>
        <v>147619.92503421841</v>
      </c>
      <c r="I16" s="2" t="str" cm="1">
        <f t="array" ref="I16">fn비고($E16,$F16)</f>
        <v>◎</v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1550</v>
      </c>
      <c r="H17" s="47">
        <f t="shared" si="1"/>
        <v>303974.45519541838</v>
      </c>
      <c r="I17" s="2" t="str" cm="1">
        <f t="array" ref="I17">fn비고($E17,$F17)</f>
        <v>◎</v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1750</v>
      </c>
      <c r="H18" s="47">
        <f t="shared" si="1"/>
        <v>103333.94752395288</v>
      </c>
      <c r="I18" s="2" t="str" cm="1">
        <f t="array" ref="I18">fn비고($E18,$F18)</f>
        <v>◎</v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1550</v>
      </c>
      <c r="H19" s="47">
        <f t="shared" si="1"/>
        <v>22134.32698931151</v>
      </c>
      <c r="I19" s="2" t="str" cm="1">
        <f t="array" ref="I19">fn비고($E19,$F19)</f>
        <v>◎</v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950</v>
      </c>
      <c r="H20" s="47">
        <f t="shared" si="1"/>
        <v>597626.82871141087</v>
      </c>
      <c r="I20" s="2" t="str" cm="1">
        <f t="array" ref="I20">fn비고($E20,$F20)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7">
        <f t="shared" si="1"/>
        <v>286657.00707783952</v>
      </c>
      <c r="I21" s="2" t="str" cm="1">
        <f t="array" ref="I21">fn비고($E21,$F21)</f>
        <v>●</v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7">
        <f t="shared" si="1"/>
        <v>276247.83082899527</v>
      </c>
      <c r="I22" s="2" t="str" cm="1">
        <f t="array" ref="I22">fn비고($E22,$F22)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1750</v>
      </c>
      <c r="H23" s="47">
        <f t="shared" si="1"/>
        <v>130274.76651232217</v>
      </c>
      <c r="I23" s="2" t="str" cm="1">
        <f t="array" ref="I23">fn비고($E23,$F23)</f>
        <v>◎</v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1750</v>
      </c>
      <c r="H24" s="47">
        <f t="shared" si="1"/>
        <v>88571.955020531052</v>
      </c>
      <c r="I24" s="2" t="str" cm="1">
        <f t="array" ref="I24">fn비고($E24,$F24)</f>
        <v>◎</v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7">
        <f t="shared" si="1"/>
        <v>642855.65038613358</v>
      </c>
      <c r="I25" s="2" t="str" cm="1">
        <f t="array" ref="I25">fn비고($E25,$F25)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7">
        <f t="shared" si="1"/>
        <v>269530.35996094707</v>
      </c>
      <c r="I26" s="2" t="str" cm="1">
        <f t="array" ref="I26">fn비고($E26,$F26)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1150</v>
      </c>
      <c r="H27" s="47">
        <f t="shared" si="1"/>
        <v>257887.27187733661</v>
      </c>
      <c r="I27" s="2" t="str" cm="1">
        <f t="array" ref="I27">fn비고($E27,$F27)</f>
        <v>◎</v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1750</v>
      </c>
      <c r="H28" s="47">
        <f t="shared" si="1"/>
        <v>90316.218566759911</v>
      </c>
      <c r="I28" s="2" t="str" cm="1">
        <f t="array" ref="I28">fn비고($E28,$F28)</f>
        <v>◎</v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950</v>
      </c>
      <c r="H29" s="47">
        <f t="shared" si="1"/>
        <v>1504342.4192844636</v>
      </c>
      <c r="I29" s="2" t="str" cm="1">
        <f t="array" ref="I29">fn비고($E29,$F29)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1750</v>
      </c>
      <c r="H30" s="47">
        <f t="shared" si="1"/>
        <v>59047.970013687365</v>
      </c>
      <c r="I30" s="2" t="str" cm="1">
        <f t="array" ref="I30">fn비고($E30,$F30)</f>
        <v>◎</v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1150</v>
      </c>
      <c r="H31" s="47">
        <f t="shared" si="1"/>
        <v>214906.05989778053</v>
      </c>
      <c r="I31" s="2" t="str" cm="1">
        <f t="array" ref="I31">fn비고($E31,$F31)</f>
        <v>◎</v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1350</v>
      </c>
      <c r="H32" s="47">
        <f t="shared" si="1"/>
        <v>526248.77581976005</v>
      </c>
      <c r="I32" s="2" t="str" cm="1">
        <f t="array" ref="I32">fn비고($E32,$F32)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0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1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LARGE((RIGHT($D$3:$D$32,2)=$G36)*$E$3:$E$32,H$35)</f>
        <v>10000000</v>
      </c>
      <c r="I36" s="14">
        <f t="array" ref="I36">LARGE((RIGHT($D$3:$D$32,2)=$G36)*$E$3:$E$32,I$35)</f>
        <v>8000000</v>
      </c>
      <c r="J36" s="14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LARGE((RIGHT($D$3:$D$32,2)=$G37)*$E$3:$E$32,H$35)</f>
        <v>4000000</v>
      </c>
      <c r="I37" s="14">
        <f t="array" ref="I37">LARGE((RIGHT($D$3:$D$32,2)=$G37)*$E$3:$E$32,I$35)</f>
        <v>3500000</v>
      </c>
      <c r="J37" s="14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LARGE((RIGHT($D$3:$D$32,2)=$G38)*$E$3:$E$32,H$35)</f>
        <v>15000000</v>
      </c>
      <c r="I38" s="14">
        <f t="array" ref="I38">LARGE((RIGHT($D$3:$D$32,2)=$G38)*$E$3:$E$32,I$35)</f>
        <v>10000000</v>
      </c>
      <c r="J38" s="14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LARGE((RIGHT($D$3:$D$32,2)=$G39)*$E$3:$E$32,H$35)</f>
        <v>35000000</v>
      </c>
      <c r="I39" s="14">
        <f t="array" ref="I39">LARGE((RIGHT($D$3:$D$32,2)=$G39)*$E$3:$E$32,I$35)</f>
        <v>27000000</v>
      </c>
      <c r="J39" s="14">
        <f t="array" ref="J39">LARGE((RIGHT($D$3:$D$32,2)=$G39)*$E$3:$E$32,J$35)</f>
        <v>15000000</v>
      </c>
    </row>
    <row r="41" spans="1:10">
      <c r="A41" t="s">
        <v>202</v>
      </c>
    </row>
    <row r="42" spans="1:10">
      <c r="A42" s="42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2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COUNT($A3,LEFT(A3,1)=B$43,YEAR(C3)=$A44)</f>
        <v>2</v>
      </c>
      <c r="C44" s="2">
        <f t="array" ref="C44">COUNT($A3,LEFT(B3,1)=C$43,YEAR(D3)=$A44)</f>
        <v>1</v>
      </c>
      <c r="D44" s="2">
        <f t="array" ref="D44">COUNT($A3,LEFT(C3,1)=D$43,YEAR(E3)=$A44)</f>
        <v>1</v>
      </c>
      <c r="E44" s="2">
        <f t="array" ref="E44">COUNT($A3,LEFT(D3,1)=E$43,YEAR(F3)=$A44)</f>
        <v>2</v>
      </c>
    </row>
    <row r="45" spans="1:10">
      <c r="A45" s="2">
        <v>2021</v>
      </c>
      <c r="B45" s="2">
        <f t="array" ref="B45">COUNT($A4,LEFT(A4,1)=B$43,YEAR(C4)=$A45)</f>
        <v>2</v>
      </c>
      <c r="C45" s="2">
        <f t="array" ref="C45">COUNT($A4,LEFT(B4,1)=C$43,YEAR(D4)=$A45)</f>
        <v>1</v>
      </c>
      <c r="D45" s="2">
        <f t="array" ref="D45">COUNT($A4,LEFT(C4,1)=D$43,YEAR(E4)=$A45)</f>
        <v>1</v>
      </c>
      <c r="E45" s="2">
        <f t="array" ref="E45">COUNT($A4,LEFT(D4,1)=E$43,YEAR(F4)=$A45)</f>
        <v>2</v>
      </c>
    </row>
    <row r="46" spans="1:10">
      <c r="A46" s="2">
        <v>2022</v>
      </c>
      <c r="B46" s="2">
        <f t="array" ref="B46">COUNT($A5,LEFT(A5,1)=B$43,YEAR(C5)=$A46)</f>
        <v>2</v>
      </c>
      <c r="C46" s="2">
        <f t="array" ref="C46">COUNT($A5,LEFT(B5,1)=C$43,YEAR(D5)=$A46)</f>
        <v>1</v>
      </c>
      <c r="D46" s="2">
        <f t="array" ref="D46">COUNT($A5,LEFT(C5,1)=D$43,YEAR(E5)=$A46)</f>
        <v>1</v>
      </c>
      <c r="E46" s="2">
        <f t="array" ref="E46">COUNT($A5,LEFT(D5,1)=E$43,YEAR(F5)=$A46)</f>
        <v>2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H5" sqref="H5"/>
    </sheetView>
  </sheetViews>
  <sheetFormatPr defaultRowHeight="17.399999999999999"/>
  <cols>
    <col min="1" max="1" width="18.796875" bestFit="1" customWidth="1"/>
    <col min="2" max="2" width="14.09765625" bestFit="1" customWidth="1"/>
    <col min="3" max="3" width="11.69921875" bestFit="1" customWidth="1"/>
  </cols>
  <sheetData>
    <row r="2" spans="1:3">
      <c r="A2" s="48" t="s">
        <v>207</v>
      </c>
      <c r="B2" s="48" t="s">
        <v>208</v>
      </c>
    </row>
    <row r="3" spans="1:3">
      <c r="A3" t="s">
        <v>209</v>
      </c>
      <c r="B3" t="s">
        <v>205</v>
      </c>
      <c r="C3" s="49">
        <v>1</v>
      </c>
    </row>
    <row r="4" spans="1:3">
      <c r="B4" t="s">
        <v>214</v>
      </c>
      <c r="C4" s="50">
        <v>2500000</v>
      </c>
    </row>
    <row r="5" spans="1:3">
      <c r="A5" t="s">
        <v>210</v>
      </c>
      <c r="B5" t="s">
        <v>205</v>
      </c>
      <c r="C5" s="49">
        <v>8</v>
      </c>
    </row>
    <row r="6" spans="1:3">
      <c r="B6" t="s">
        <v>214</v>
      </c>
      <c r="C6" s="50">
        <v>8625000</v>
      </c>
    </row>
    <row r="7" spans="1:3">
      <c r="A7" t="s">
        <v>211</v>
      </c>
      <c r="B7" t="s">
        <v>205</v>
      </c>
      <c r="C7" s="49">
        <v>13</v>
      </c>
    </row>
    <row r="8" spans="1:3">
      <c r="B8" t="s">
        <v>214</v>
      </c>
      <c r="C8" s="50">
        <v>6230769.230769231</v>
      </c>
    </row>
    <row r="9" spans="1:3">
      <c r="A9" t="s">
        <v>212</v>
      </c>
      <c r="B9" t="s">
        <v>205</v>
      </c>
      <c r="C9" s="49">
        <v>3</v>
      </c>
    </row>
    <row r="10" spans="1:3">
      <c r="B10" t="s">
        <v>214</v>
      </c>
      <c r="C10" s="50">
        <v>10666666.666666666</v>
      </c>
    </row>
    <row r="11" spans="1:3">
      <c r="A11" t="s">
        <v>213</v>
      </c>
      <c r="B11" t="s">
        <v>205</v>
      </c>
      <c r="C11" s="49">
        <v>5</v>
      </c>
    </row>
    <row r="12" spans="1:3">
      <c r="B12" t="s">
        <v>214</v>
      </c>
      <c r="C12" s="50">
        <v>11800000</v>
      </c>
    </row>
    <row r="13" spans="1:3">
      <c r="A13" t="s">
        <v>206</v>
      </c>
      <c r="C13" s="49">
        <v>30</v>
      </c>
    </row>
    <row r="14" spans="1:3">
      <c r="A14" t="s">
        <v>215</v>
      </c>
      <c r="C14" s="50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N6" sqref="N6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4" t="s">
        <v>20</v>
      </c>
      <c r="F6" s="45"/>
      <c r="G6" s="45"/>
      <c r="H6" s="45"/>
      <c r="I6" s="45"/>
      <c r="J6" s="45"/>
      <c r="K6" s="46"/>
    </row>
    <row r="7" spans="1:11">
      <c r="D7" s="26">
        <f>B5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3" t="s">
        <v>19</v>
      </c>
      <c r="D8" s="24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3"/>
      <c r="D9" s="24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3"/>
      <c r="D10" s="24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3"/>
      <c r="D11" s="24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3"/>
      <c r="D12" s="24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3"/>
      <c r="D13" s="24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3"/>
      <c r="D14" s="24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D012A737-21E5-4244-B424-E2978E8808DE}">
      <formula1>MOD($D8,12)=0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9" sqref="J9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51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51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51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51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51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51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51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51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51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51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51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51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51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51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51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51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51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51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51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O10" sqref="O10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tabSelected="1" workbookViewId="0"/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22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임미란</cp:lastModifiedBy>
  <cp:lastPrinted>2023-01-09T08:56:00Z</cp:lastPrinted>
  <dcterms:created xsi:type="dcterms:W3CDTF">2021-05-31T11:17:08Z</dcterms:created>
  <dcterms:modified xsi:type="dcterms:W3CDTF">2025-02-22T08:10:38Z</dcterms:modified>
</cp:coreProperties>
</file>