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comy0\OneDrive\바탕 화면\배강희\길벗컴활1급통합\기출\01회\"/>
    </mc:Choice>
  </mc:AlternateContent>
  <xr:revisionPtr revIDLastSave="0" documentId="13_ncr:1_{FB5EC35F-058D-4984-AD87-2F15BA70970B}" xr6:coauthVersionLast="47" xr6:coauthVersionMax="47" xr10:uidLastSave="{00000000-0000-0000-0000-000000000000}"/>
  <bookViews>
    <workbookView xWindow="-120" yWindow="-120" windowWidth="38640" windowHeight="21120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T" hidden="1" xlm="1">#NAME?</definedName>
    <definedName name="_xlnm.Criteria" localSheetId="0">기본작업!$A$34:$A$35</definedName>
    <definedName name="_xlnm.Extract" localSheetId="0">기본작업!$A$37:$G$37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3" l="1" a="1"/>
  <c r="J39" i="3" s="1"/>
  <c r="I39" i="3" a="1"/>
  <c r="I39" i="3" s="1"/>
  <c r="H39" i="3" a="1"/>
  <c r="H39" i="3" s="1"/>
  <c r="J38" i="3" a="1"/>
  <c r="J38" i="3" s="1"/>
  <c r="I38" i="3" a="1"/>
  <c r="I38" i="3" s="1"/>
  <c r="H38" i="3" a="1"/>
  <c r="H38" i="3" s="1"/>
  <c r="J37" i="3" a="1"/>
  <c r="J37" i="3" s="1"/>
  <c r="I37" i="3" a="1"/>
  <c r="I37" i="3" s="1"/>
  <c r="H37" i="3" a="1"/>
  <c r="H37" i="3" s="1"/>
  <c r="J36" i="3" a="1"/>
  <c r="J36" i="3" s="1"/>
  <c r="I36" i="3" a="1"/>
  <c r="I36" i="3" s="1"/>
  <c r="H36" i="3" a="1"/>
  <c r="H36" i="3" s="1"/>
  <c r="E46" i="3" a="1"/>
  <c r="E46" i="3" s="1"/>
  <c r="D46" i="3" a="1"/>
  <c r="D46" i="3" s="1"/>
  <c r="C46" i="3" a="1"/>
  <c r="C46" i="3" s="1"/>
  <c r="B46" i="3" a="1"/>
  <c r="B46" i="3" s="1"/>
  <c r="E45" i="3" a="1"/>
  <c r="E45" i="3" s="1"/>
  <c r="D45" i="3" a="1"/>
  <c r="D45" i="3" s="1"/>
  <c r="C45" i="3" a="1"/>
  <c r="C45" i="3" s="1"/>
  <c r="B45" i="3" a="1"/>
  <c r="B45" i="3" s="1"/>
  <c r="E44" i="3" a="1"/>
  <c r="E44" i="3" s="1"/>
  <c r="D44" i="3" a="1"/>
  <c r="D44" i="3" s="1"/>
  <c r="C44" i="3" a="1"/>
  <c r="C44" i="3" s="1"/>
  <c r="B44" i="3" a="1"/>
  <c r="B44" i="3" s="1"/>
  <c r="D7" i="1"/>
  <c r="B5" i="1"/>
  <c r="H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I4" i="3" a="1"/>
  <c r="I16" i="3" a="1"/>
  <c r="I28" i="3" a="1"/>
  <c r="I23" i="3" a="1"/>
  <c r="I32" i="3" a="1"/>
  <c r="I5" i="3" a="1"/>
  <c r="I6" i="3" a="1"/>
  <c r="I12" i="3" a="1"/>
  <c r="I18" i="3" a="1"/>
  <c r="I24" i="3" a="1"/>
  <c r="I30" i="3" a="1"/>
  <c r="I19" i="3" a="1"/>
  <c r="I25" i="3" a="1"/>
  <c r="I31" i="3" a="1"/>
  <c r="I14" i="3" a="1"/>
  <c r="I13" i="3" a="1"/>
  <c r="I7" i="3" a="1"/>
  <c r="I8" i="3" a="1"/>
  <c r="I9" i="3" a="1"/>
  <c r="I15" i="3" a="1"/>
  <c r="I21" i="3" a="1"/>
  <c r="I27" i="3" a="1"/>
  <c r="I22" i="3" a="1"/>
  <c r="I11" i="3" a="1"/>
  <c r="I29" i="3" a="1"/>
  <c r="I26" i="3" a="1"/>
  <c r="I10" i="3" a="1"/>
  <c r="I17" i="3" a="1"/>
  <c r="I20" i="3" a="1"/>
  <c r="I3" i="3" a="1"/>
  <c r="I20" i="3" l="1"/>
  <c r="I17" i="3"/>
  <c r="I10" i="3"/>
  <c r="I26" i="3"/>
  <c r="I29" i="3"/>
  <c r="I11" i="3"/>
  <c r="I22" i="3"/>
  <c r="I27" i="3"/>
  <c r="I21" i="3"/>
  <c r="I15" i="3"/>
  <c r="I9" i="3"/>
  <c r="I8" i="3"/>
  <c r="I7" i="3"/>
  <c r="I13" i="3"/>
  <c r="I14" i="3"/>
  <c r="I31" i="3"/>
  <c r="I25" i="3"/>
  <c r="I19" i="3"/>
  <c r="I30" i="3"/>
  <c r="I24" i="3"/>
  <c r="I18" i="3"/>
  <c r="I12" i="3"/>
  <c r="I6" i="3"/>
  <c r="I5" i="3"/>
  <c r="I32" i="3"/>
  <c r="I23" i="3"/>
  <c r="I28" i="3"/>
  <c r="I1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DC6748-044F-42DD-B5C6-13A2EDAB58A7}" name="MS Access Database_Query" type="1" refreshedVersion="8" background="1">
    <dbPr connection="DSN=MS Access Database;DBQ=C:\Users\comy0\OneDrive\바탕 화면\배강희\길벗컴활1급통합\기출\01회\대출관리.accdb;DefaultDir=C:\Users\comy0\OneDrive\바탕 화면\배강희\길벗컴활1급통합\기출\01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<sst xmlns="http://schemas.openxmlformats.org/spreadsheetml/2006/main" count="345" uniqueCount="216">
  <si>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</si>
  <si>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</si>
  <si>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</si>
  <si>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</si>
  <si>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</si>
  <si>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</si>
  <si>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</si>
  <si>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</si>
  <si>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</si>
  <si>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</si>
  <si>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</si>
  <si>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</si>
  <si>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</si>
  <si>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</si>
  <si>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</si>
  <si>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</si>
  <si>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</si>
  <si>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</si>
  <si>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</si>
  <si>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</si>
  <si>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</si>
  <si>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</si>
  <si>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</si>
  <si>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</si>
  <si>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</si>
  <si>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</si>
  <si>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</si>
  <si>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</si>
  <si>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</si>
  <si>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</si>
  <si>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</si>
  <si>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</si>
  <si>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</si>
  <si>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</si>
  <si>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</si>
  <si>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</si>
  <si>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</si>
  <si>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</si>
  <si>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</si>
  <si>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</si>
  <si>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</si>
  <si>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</si>
  <si>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</si>
  <si>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</si>
  <si>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</si>
  <si>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</si>
  <si>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</si>
  <si>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</si>
  <si>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</si>
  <si>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</si>
  <si>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</si>
  <si>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</si>
  <si>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</si>
  <si>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</si>
  <si>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</si>
  <si>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</si>
  <si>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</si>
  <si>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</si>
  <si>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</si>
  <si>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</si>
  <si>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</si>
  <si>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</si>
  <si>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</si>
  <si>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</si>
  <si>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</si>
  <si>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</si>
  <si>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</si>
  <si>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</si>
  <si>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</si>
  <si>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</si>
  <si>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</si>
  <si>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</si>
  <si>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</si>
  <si>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</si>
  <si>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</si>
  <si>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</si>
  <si>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</si>
  <si>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</si>
  <si>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</si>
  <si>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</si>
  <si>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</si>
  <si>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</si>
  <si>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</si>
  <si>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</si>
  <si>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</si>
  <si>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</si>
  <si>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</si>
  <si>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</si>
  <si>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</si>
  <si>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</si>
  <si>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</si>
  <si>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</si>
  <si>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</si>
  <si>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</si>
  <si>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</si>
  <si>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</si>
  <si>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</si>
  <si>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</si>
  <si>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</si>
  <si>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</si>
  <si>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</si>
  <si>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</si>
  <si>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</si>
  <si>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</si>
  <si>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</si>
  <si>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</si>
  <si>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</si>
  <si>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</si>
  <si>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</si>
  <si>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</si>
  <si>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</si>
  <si>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</si>
  <si>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</si>
  <si>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</si>
  <si>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</si>
  <si>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</si>
  <si>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</si>
  <si>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</si>
  <si>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</si>
  <si>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</si>
  <si>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</si>
  <si>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</si>
  <si>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</si>
  <si>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</si>
  <si>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</si>
  <si>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</si>
  <si>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</si>
  <si>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</si>
  <si>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</si>
  <si>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</si>
  <si>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</si>
  <si>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</si>
  <si>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</si>
  <si>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</si>
  <si>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</si>
  <si>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</si>
  <si>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</si>
  <si>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</si>
  <si>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</si>
  <si>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</si>
  <si>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</si>
  <si>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</si>
  <si>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</si>
  <si>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</si>
  <si>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</si>
  <si>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</si>
  <si>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</si>
  <si>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</si>
  <si>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</si>
  <si>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</si>
  <si>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</si>
  <si>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</si>
  <si>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</si>
  <si>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</si>
  <si>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</si>
  <si>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</si>
  <si>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</si>
  <si>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</si>
  <si>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</si>
  <si>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</si>
  <si>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</si>
  <si>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</si>
  <si>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</si>
  <si>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</si>
  <si>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</si>
  <si>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</si>
  <si>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</si>
  <si>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</si>
  <si>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</si>
  <si>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</si>
  <si>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</si>
  <si>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</si>
  <si>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</si>
  <si>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</si>
  <si>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</si>
  <si>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</si>
  <si>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</si>
  <si>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</si>
  <si>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</si>
  <si>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</si>
  <si>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</si>
  <si>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</si>
  <si>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</si>
  <si>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</si>
  <si>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</si>
  <si>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</si>
  <si>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</si>
  <si>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</si>
  <si>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</si>
  <si>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</si>
  <si>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</si>
  <si>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</si>
  <si>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</si>
  <si>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</si>
  <si>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</si>
  <si>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</si>
  <si>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</si>
  <si>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</si>
  <si>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</si>
  <si>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</si>
  <si>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</si>
  <si>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</si>
  <si>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</si>
  <si>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</si>
  <si>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</si>
  <si>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</si>
  <si>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1-12</t>
  </si>
  <si>
    <t>13-24</t>
  </si>
  <si>
    <t>25-36</t>
  </si>
  <si>
    <t>37-48</t>
  </si>
  <si>
    <t>49-60</t>
  </si>
  <si>
    <t>개수 : 대출지점</t>
  </si>
  <si>
    <t>평균 : 대출금액</t>
  </si>
  <si>
    <t>값</t>
  </si>
  <si>
    <t>전체 평균 : 대출금액</t>
  </si>
  <si>
    <t>전체 개수 : 대출지점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</si>
</sst>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2" formatCode="[Blue][&gt;=30]General;[Magenta][=-1]&quot;▣소장&quot;;0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4" fontId="6" fillId="0" borderId="0" xfId="5" applyNumberFormat="1" applyFont="1" applyAlignment="1">
      <alignment horizontal="center" vertical="center" wrapText="1"/>
    </xf>
    <xf numFmtId="0" fontId="6" fillId="0" borderId="0" xfId="7" applyFont="1" applyAlignment="1">
      <alignment horizontal="center" wrapText="1"/>
    </xf>
    <xf numFmtId="0" fontId="6" fillId="0" borderId="0" xfId="5" applyFont="1" applyAlignment="1">
      <alignment horizontal="center" vertical="center" wrapText="1"/>
    </xf>
    <xf numFmtId="41" fontId="6" fillId="0" borderId="0" xfId="4" applyFont="1" applyFill="1" applyBorder="1" applyAlignment="1">
      <alignment horizontal="right" vertical="center" wrapText="1"/>
    </xf>
    <xf numFmtId="177" fontId="6" fillId="0" borderId="0" xfId="5" applyNumberFormat="1" applyFont="1" applyAlignment="1">
      <alignment horizontal="right" vertical="center" wrapText="1"/>
    </xf>
    <xf numFmtId="41" fontId="0" fillId="0" borderId="0" xfId="4" applyFont="1" applyFill="1" applyBorder="1" applyAlignment="1">
      <alignment horizontal="center" vertical="center"/>
    </xf>
    <xf numFmtId="42" fontId="0" fillId="0" borderId="0" xfId="6" applyFont="1" applyFill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82" fontId="10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3">
    <dxf>
      <numFmt numFmtId="33" formatCode="_-* #,##0_-;\-* #,##0_-;_-* &quot;-&quot;_-;_-@_-"/>
    </dxf>
    <dxf>
      <numFmt numFmtId="181" formatCode="0_);[Red]\(0\)"/>
    </dxf>
    <dxf>
      <font>
        <b val="0"/>
        <i/>
        <strike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6.2552369633041158E-2"/>
          <c:y val="0.1576114081996435"/>
          <c:w val="0.74218739167038084"/>
          <c:h val="0.584408606678175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</xdr:row>
      <xdr:rowOff>0</xdr:rowOff>
    </xdr:from>
    <xdr:to>
      <xdr:col>9</xdr:col>
      <xdr:colOff>28575</xdr:colOff>
      <xdr:row>3</xdr:row>
      <xdr:rowOff>19050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865EAF1-609C-9F5E-54D5-6EAF4B5A921E}"/>
            </a:ext>
          </a:extLst>
        </xdr:cNvPr>
        <xdr:cNvSpPr/>
      </xdr:nvSpPr>
      <xdr:spPr>
        <a:xfrm>
          <a:off x="5553075" y="209550"/>
          <a:ext cx="885825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  <xdr:twoCellAnchor>
    <xdr:from>
      <xdr:col>8</xdr:col>
      <xdr:colOff>38100</xdr:colOff>
      <xdr:row>3</xdr:row>
      <xdr:rowOff>190500</xdr:rowOff>
    </xdr:from>
    <xdr:to>
      <xdr:col>9</xdr:col>
      <xdr:colOff>28575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172FCF6-34D6-ADD6-0505-47B47B2BC7A1}"/>
            </a:ext>
          </a:extLst>
        </xdr:cNvPr>
        <xdr:cNvSpPr/>
      </xdr:nvSpPr>
      <xdr:spPr>
        <a:xfrm>
          <a:off x="5581650" y="819150"/>
          <a:ext cx="8572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유빈" refreshedDate="45665.556240162034" backgroundQuery="1" createdVersion="8" refreshedVersion="8" minRefreshableVersion="3" recordCount="30" xr:uid="{9D9957D9-518E-438D-A090-CE11E532DF34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2EACE-DF10-4867-B0B4-219953887FE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0" numFmtId="41"/>
  </dataFields>
  <formats count="2">
    <format dxfId="1">
      <pivotArea field="0" grandRow="1" outline="0" axis="axisRow" fieldPosition="0">
        <references count="1">
          <reference field="4294967294" count="1" selected="0">
            <x v="1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3"/>
  <sheetViews>
    <sheetView workbookViewId="0">
      <selection activeCell="H39" sqref="H39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8">
      <c r="A34" t="s">
        <v>204</v>
      </c>
    </row>
    <row r="35" spans="1:8">
      <c r="A35" t="b">
        <f>AND(H3&gt;=LARGE($H$3:$H$32,5),YEAR(A3)&gt;=2021)</f>
        <v>0</v>
      </c>
    </row>
    <row r="37" spans="1:8">
      <c r="A37" s="2" t="s">
        <v>66</v>
      </c>
      <c r="B37" s="12" t="s">
        <v>126</v>
      </c>
      <c r="C37" s="12" t="s">
        <v>123</v>
      </c>
      <c r="D37" s="2" t="s">
        <v>69</v>
      </c>
      <c r="E37" s="1"/>
      <c r="F37" s="1"/>
      <c r="G37" s="1"/>
    </row>
    <row r="38" spans="1:8">
      <c r="A38" s="6">
        <v>44539</v>
      </c>
      <c r="B38" s="13" t="s">
        <v>104</v>
      </c>
      <c r="C38" s="13" t="s">
        <v>124</v>
      </c>
      <c r="D38" s="9">
        <v>526248.77581976005</v>
      </c>
      <c r="E38" s="42"/>
      <c r="F38" s="43"/>
      <c r="G38" s="44"/>
    </row>
    <row r="39" spans="1:8">
      <c r="A39" s="6">
        <v>44736</v>
      </c>
      <c r="B39" s="13" t="s">
        <v>105</v>
      </c>
      <c r="C39" s="13" t="s">
        <v>71</v>
      </c>
      <c r="D39" s="9">
        <v>350832.51721317339</v>
      </c>
      <c r="E39" s="42"/>
      <c r="F39" s="43"/>
      <c r="G39" s="44"/>
    </row>
    <row r="40" spans="1:8">
      <c r="A40" s="6">
        <v>44441</v>
      </c>
      <c r="B40" s="13" t="s">
        <v>118</v>
      </c>
      <c r="C40" s="13" t="s">
        <v>71</v>
      </c>
      <c r="D40" s="9">
        <v>303974.45519541838</v>
      </c>
      <c r="E40" s="42"/>
      <c r="F40" s="43"/>
      <c r="G40" s="44"/>
    </row>
    <row r="41" spans="1:8">
      <c r="A41" s="39"/>
      <c r="B41" s="40"/>
      <c r="C41" s="40"/>
      <c r="D41" s="41"/>
      <c r="E41" s="42"/>
      <c r="F41" s="43"/>
      <c r="G41" s="44"/>
      <c r="H41" s="45"/>
    </row>
    <row r="42" spans="1:8">
      <c r="A42" s="39"/>
      <c r="B42" s="40"/>
      <c r="C42" s="40"/>
      <c r="D42" s="41"/>
      <c r="E42" s="42"/>
      <c r="F42" s="43"/>
      <c r="G42" s="44"/>
      <c r="H42" s="45"/>
    </row>
    <row r="43" spans="1:8">
      <c r="A43" s="39"/>
      <c r="B43" s="40"/>
      <c r="C43" s="40"/>
      <c r="D43" s="41"/>
      <c r="E43" s="42"/>
      <c r="F43" s="43"/>
      <c r="G43" s="44"/>
      <c r="H43" s="45"/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2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H36" sqref="H36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30.125" bestFit="1" customWidth="1"/>
    <col min="8" max="8" width="18.37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VLOOKUP(B3,$A$37:$E$39,MATCH(E3,$B$35:$E$35,1)+1,FALSE)+IF(F3&lt;20,50,IF(F3&lt;60,100,150))</f>
        <v>1450</v>
      </c>
      <c r="H3" s="46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VLOOKUP(B4,$A$37:$E$39,MATCH(E4,$B$35:$E$35,1)+1,FALSE)+IF(F4&lt;20,50,IF(F4&lt;60,100,150))</f>
        <v>1100</v>
      </c>
      <c r="H4" s="46">
        <f t="shared" ref="H4:H32" si="1">PMT(IF(B4="일반",4%,3.5%)/12,F4,-E4)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6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6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6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6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6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6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6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6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6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6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6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6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6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6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6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6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6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6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6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6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6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6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6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6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6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6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6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6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  <c r="H34" s="48"/>
    </row>
    <row r="35" spans="1:10">
      <c r="A35" s="52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53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54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54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47">
        <f t="array" ref="B44">COUNT(IF(LEFT($A3:$A32,1)="C",IF(YEAR($C$3:$C$32)=$A$44,1,""),""))</f>
        <v>1</v>
      </c>
      <c r="C44" s="47">
        <f t="array" ref="C44">COUNT(IF(LEFT($A3:$A32,1)="P",IF(YEAR($C$3:$C$32)=$A$44,1,""),""))</f>
        <v>1</v>
      </c>
      <c r="D44" s="47">
        <f t="array" ref="D44">COUNT(IF(LEFT($A3:$A32,1)="K",IF(YEAR($C$3:$C$32)=$A$44,1,""),""))</f>
        <v>1</v>
      </c>
      <c r="E44" s="47">
        <f t="array" ref="E44">COUNT(IF(LEFT($A3:$A32,1)="S",IF(YEAR($C$3:$C$32)=$A$44,1,""),""))</f>
        <v>0</v>
      </c>
    </row>
    <row r="45" spans="1:10">
      <c r="A45" s="2">
        <v>2021</v>
      </c>
      <c r="B45" s="47">
        <f t="array" ref="B45">COUNT(IF(LEFT($A$3:$A$32,1)="C",IF(YEAR($C$3:$C$32)=$A$45,1,""),""))</f>
        <v>2</v>
      </c>
      <c r="C45" s="47">
        <f t="array" ref="C45">COUNT(IF(LEFT($A$3:$A$32,1)="P",IF(YEAR($C$3:$C$32)=$A$45,1,""),""))</f>
        <v>4</v>
      </c>
      <c r="D45" s="47">
        <f t="array" ref="D45">COUNT(IF(LEFT($A$3:$A$32,1)="K",IF(YEAR($C$3:$C$32)=$A$45,1,""),""))</f>
        <v>4</v>
      </c>
      <c r="E45" s="47">
        <f t="array" ref="E45">COUNT(IF(LEFT($A$3:$A$32,1)="S",IF(YEAR($C$3:$C$32)=$A$45,1,""),""))</f>
        <v>2</v>
      </c>
    </row>
    <row r="46" spans="1:10">
      <c r="A46" s="2">
        <v>2022</v>
      </c>
      <c r="B46" s="47">
        <f t="array" ref="B46">COUNT(IF(LEFT($A$3:$A$32,1)="C",IF(YEAR($C$3:$C$32)=$A$46,1,""),""))</f>
        <v>5</v>
      </c>
      <c r="C46" s="47">
        <f t="array" ref="C46">COUNT(IF(LEFT($A$3:$A$32,1)="P",IF(YEAR($C$3:$C$32)=$A$46,1,""),""))</f>
        <v>1</v>
      </c>
      <c r="D46" s="47">
        <f t="array" ref="D46">COUNT(IF(LEFT($A$3:$A$32,1)="K",IF(YEAR($C$3:$C$32)=$A$46,1,""),""))</f>
        <v>4</v>
      </c>
      <c r="E46" s="47">
        <f t="array" ref="E46">COUNT(IF(LEFT($A$3:$A$32,1)="S",IF(YEAR($C$3:$C$32)=$A$46,1,""),""))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B8" sqref="B8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  <col min="4" max="5" width="11.25" bestFit="1" customWidth="1"/>
    <col min="6" max="6" width="12" bestFit="1" customWidth="1"/>
    <col min="7" max="15" width="11.25" bestFit="1" customWidth="1"/>
    <col min="16" max="17" width="7.375" bestFit="1" customWidth="1"/>
  </cols>
  <sheetData>
    <row r="2" spans="1:3">
      <c r="A2" s="49" t="s">
        <v>205</v>
      </c>
      <c r="B2" s="49" t="s">
        <v>213</v>
      </c>
    </row>
    <row r="3" spans="1:3">
      <c r="A3" t="s">
        <v>206</v>
      </c>
      <c r="B3" t="s">
        <v>211</v>
      </c>
      <c r="C3">
        <v>1</v>
      </c>
    </row>
    <row r="4" spans="1:3">
      <c r="B4" t="s">
        <v>212</v>
      </c>
      <c r="C4" s="50">
        <v>2500000</v>
      </c>
    </row>
    <row r="5" spans="1:3">
      <c r="A5" t="s">
        <v>207</v>
      </c>
      <c r="B5" t="s">
        <v>211</v>
      </c>
      <c r="C5">
        <v>8</v>
      </c>
    </row>
    <row r="6" spans="1:3">
      <c r="B6" t="s">
        <v>212</v>
      </c>
      <c r="C6" s="50">
        <v>8625000</v>
      </c>
    </row>
    <row r="7" spans="1:3">
      <c r="A7" t="s">
        <v>208</v>
      </c>
      <c r="B7" t="s">
        <v>211</v>
      </c>
      <c r="C7">
        <v>13</v>
      </c>
    </row>
    <row r="8" spans="1:3">
      <c r="B8" t="s">
        <v>212</v>
      </c>
      <c r="C8" s="50">
        <v>6230769.230769231</v>
      </c>
    </row>
    <row r="9" spans="1:3">
      <c r="A9" t="s">
        <v>209</v>
      </c>
      <c r="B9" t="s">
        <v>211</v>
      </c>
      <c r="C9">
        <v>3</v>
      </c>
    </row>
    <row r="10" spans="1:3">
      <c r="B10" t="s">
        <v>212</v>
      </c>
      <c r="C10" s="50">
        <v>10666666.666666666</v>
      </c>
    </row>
    <row r="11" spans="1:3">
      <c r="A11" t="s">
        <v>210</v>
      </c>
      <c r="B11" t="s">
        <v>211</v>
      </c>
      <c r="C11">
        <v>5</v>
      </c>
    </row>
    <row r="12" spans="1:3">
      <c r="B12" t="s">
        <v>212</v>
      </c>
      <c r="C12" s="50">
        <v>11800000</v>
      </c>
    </row>
    <row r="13" spans="1:3">
      <c r="A13" t="s">
        <v>215</v>
      </c>
      <c r="C13">
        <v>30</v>
      </c>
    </row>
    <row r="14" spans="1:3">
      <c r="A14" t="s">
        <v>214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6" t="s">
        <v>20</v>
      </c>
      <c r="F6" s="57"/>
      <c r="G6" s="57"/>
      <c r="H6" s="57"/>
      <c r="I6" s="57"/>
      <c r="J6" s="57"/>
      <c r="K6" s="58"/>
    </row>
    <row r="7" spans="1:11">
      <c r="D7" s="5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5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55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55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55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55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55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55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2">
    <dataValidation type="custom" allowBlank="1" showInputMessage="1" showErrorMessage="1" errorTitle="입력오류" error="12의 배수만 입력해야 합니다." sqref="A1" xr:uid="{59AD0531-3924-48F4-BFE2-4DB91AFA47D9}">
      <formula1>MOD(D8,12)=0</formula1>
    </dataValidation>
    <dataValidation type="custom" allowBlank="1" showInputMessage="1" showErrorMessage="1" errorTitle="입력오류" error="12의 배수만 입력해야 합니다." sqref="D8:D14" xr:uid="{217286FA-8054-454C-A066-DF72EA955BC0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2" sqref="J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9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9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9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9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9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9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9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9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9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9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9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9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9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9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9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9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9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9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9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workbookViewId="0">
      <selection activeCell="O10" sqref="O10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F7" sqref="F7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2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배강희</cp:lastModifiedBy>
  <cp:lastPrinted>2025-01-08T03:18:12Z</cp:lastPrinted>
  <dcterms:created xsi:type="dcterms:W3CDTF">2021-05-31T11:17:08Z</dcterms:created>
  <dcterms:modified xsi:type="dcterms:W3CDTF">2025-01-08T09:05:53Z</dcterms:modified>
</cp:coreProperties>
</file>