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\\관리자\103호\수업자료\학습자용\영진-컴2실\컴활1급\2025 총정리_컴활1급실기_정답수정\길벗컴활1급총정리 - 복사본\기출\05회\"/>
    </mc:Choice>
  </mc:AlternateContent>
  <xr:revisionPtr revIDLastSave="0" documentId="13_ncr:1_{4CD86BD3-82CC-412B-B815-FC5EE8590DB7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H37" i="3" a="1"/>
  <c r="H37" i="3"/>
  <c r="I37" i="3" a="1"/>
  <c r="I37" i="3" s="1"/>
  <c r="J37" i="3" a="1"/>
  <c r="J37" i="3" s="1"/>
  <c r="H38" i="3" a="1"/>
  <c r="H38" i="3"/>
  <c r="I38" i="3" a="1"/>
  <c r="I38" i="3" s="1"/>
  <c r="J38" i="3" a="1"/>
  <c r="J38" i="3"/>
  <c r="H39" i="3" a="1"/>
  <c r="H39" i="3" s="1"/>
  <c r="I39" i="3" a="1"/>
  <c r="I39" i="3" s="1"/>
  <c r="J39" i="3" a="1"/>
  <c r="J39" i="3" s="1"/>
  <c r="I36" i="3" a="1"/>
  <c r="I36" i="3" s="1"/>
  <c r="J36" i="3" a="1"/>
  <c r="J36" i="3" s="1"/>
  <c r="H36" i="3" a="1"/>
  <c r="H36" i="3" s="1"/>
  <c r="B45" i="3" a="1"/>
  <c r="B45" i="3" s="1"/>
  <c r="C45" i="3" a="1"/>
  <c r="C45" i="3" s="1"/>
  <c r="D45" i="3" a="1"/>
  <c r="D45" i="3" s="1"/>
  <c r="E45" i="3" a="1"/>
  <c r="E45" i="3" s="1"/>
  <c r="B46" i="3" a="1"/>
  <c r="B46" i="3" s="1"/>
  <c r="C46" i="3" a="1"/>
  <c r="C46" i="3" s="1"/>
  <c r="D46" i="3" a="1"/>
  <c r="D46" i="3" s="1"/>
  <c r="E46" i="3" a="1"/>
  <c r="E46" i="3" s="1"/>
  <c r="C44" i="3" a="1"/>
  <c r="C44" i="3" s="1"/>
  <c r="D44" i="3" a="1"/>
  <c r="D44" i="3"/>
  <c r="E44" i="3" a="1"/>
  <c r="E44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A35" i="4"/>
  <c r="I4" i="3" a="1"/>
  <c r="I10" i="3" a="1"/>
  <c r="I16" i="3" a="1"/>
  <c r="I22" i="3" a="1"/>
  <c r="I28" i="3" a="1"/>
  <c r="I17" i="3" a="1"/>
  <c r="I5" i="3" a="1"/>
  <c r="I23" i="3" a="1"/>
  <c r="I11" i="3" a="1"/>
  <c r="I29" i="3" a="1"/>
  <c r="I12" i="3" a="1"/>
  <c r="I18" i="3" a="1"/>
  <c r="I30" i="3" a="1"/>
  <c r="I25" i="3" a="1"/>
  <c r="I20" i="3" a="1"/>
  <c r="I21" i="3" a="1"/>
  <c r="I6" i="3" a="1"/>
  <c r="I24" i="3" a="1"/>
  <c r="I31" i="3" a="1"/>
  <c r="I32" i="3" a="1"/>
  <c r="I27" i="3" a="1"/>
  <c r="I13" i="3" a="1"/>
  <c r="I19" i="3" a="1"/>
  <c r="I26" i="3" a="1"/>
  <c r="I15" i="3" a="1"/>
  <c r="I7" i="3" a="1"/>
  <c r="I14" i="3" a="1"/>
  <c r="I8" i="3" a="1"/>
  <c r="I9" i="3" a="1"/>
  <c r="I3" i="3" a="1"/>
  <c r="I9" i="3" l="1"/>
  <c r="I8" i="3"/>
  <c r="I14" i="3"/>
  <c r="I7" i="3"/>
  <c r="I15" i="3"/>
  <c r="I26" i="3"/>
  <c r="I19" i="3"/>
  <c r="I13" i="3"/>
  <c r="I27" i="3"/>
  <c r="I32" i="3"/>
  <c r="I31" i="3"/>
  <c r="I24" i="3"/>
  <c r="I6" i="3"/>
  <c r="I21" i="3"/>
  <c r="I20" i="3"/>
  <c r="I25" i="3"/>
  <c r="I30" i="3"/>
  <c r="I18" i="3"/>
  <c r="I12" i="3"/>
  <c r="I29" i="3"/>
  <c r="I11" i="3"/>
  <c r="I23" i="3"/>
  <c r="I5" i="3"/>
  <c r="I17" i="3"/>
  <c r="I28" i="3"/>
  <c r="I22" i="3"/>
  <c r="I16" i="3"/>
  <c r="I10" i="3"/>
  <c r="I4" i="3"/>
  <c r="I3" i="3"/>
  <c r="B5" i="1"/>
  <c r="D7" i="1" s="1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FE71E1-CCF9-4ED4-8335-55F23E014B89}" name="MS Access Database_Query" type="1" refreshedVersion="7" background="1">
    <dbPr connection="DSN=MS Access Database;DBQ=Z:\2025 총정리_컴활1급실기_정답수정\길벗컴활1급총정리 - 복사본\기출\05회\대출관리.accdb;DefaultDir=Z:\2025 총정리_컴활1급실기_정답수정\길벗컴활1급총정리 - 복사본\기출\05회;DriverId=25;FIL=MS Access;MaxBufferSize=2048;PageTimeout=5;" command="SELECT 대출정보.기간, 대출정보.대출금액, 대출정보.대출지점_x000d__x000a_FROM 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<sst xmlns="http://schemas.openxmlformats.org/spreadsheetml/2006/main" count="345" uniqueCount="216">
  <si>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</si>
  <si>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</si>
  <si>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</si>
  <si>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</si>
  <si>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</si>
  <si>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</si>
  <si>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</si>
  <si>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</si>
  <si>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</si>
  <si>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</si>
  <si>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</si>
  <si>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</si>
  <si>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</si>
  <si>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</si>
  <si>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</si>
  <si>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</si>
  <si>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</si>
  <si>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</si>
  <si>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</si>
  <si>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</si>
  <si>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</si>
  <si>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</si>
  <si>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</si>
  <si>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</si>
  <si>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</si>
  <si>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</si>
  <si>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</si>
  <si>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</si>
  <si>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</si>
  <si>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</si>
  <si>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</si>
  <si>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</si>
  <si>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</si>
  <si>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</si>
  <si>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</si>
  <si>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</si>
  <si>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</si>
  <si>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</si>
  <si>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</si>
  <si>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</si>
  <si>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</si>
  <si>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</si>
  <si>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</si>
  <si>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</si>
  <si>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</si>
  <si>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</si>
  <si>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</si>
  <si>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</si>
  <si>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</si>
  <si>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</si>
  <si>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</si>
  <si>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</si>
  <si>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</si>
  <si>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</si>
  <si>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</si>
  <si>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</si>
  <si>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</si>
  <si>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</si>
  <si>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</si>
  <si>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</si>
  <si>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</si>
  <si>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</si>
  <si>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</si>
  <si>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</si>
  <si>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</si>
  <si>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</si>
  <si>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</si>
  <si>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</si>
  <si>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</si>
  <si>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</si>
  <si>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</si>
  <si>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</si>
  <si>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</si>
  <si>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</si>
  <si>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</si>
  <si>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</si>
  <si>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</si>
  <si>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</si>
  <si>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</si>
  <si>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</si>
  <si>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</si>
  <si>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</si>
  <si>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</si>
  <si>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</si>
  <si>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</si>
  <si>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</si>
  <si>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</si>
  <si>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</si>
  <si>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</si>
  <si>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</si>
  <si>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</si>
  <si>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</si>
  <si>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</si>
  <si>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</si>
  <si>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</si>
  <si>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</si>
  <si>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</si>
  <si>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</si>
  <si>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</si>
  <si>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</si>
  <si>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</si>
  <si>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</si>
  <si>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</si>
  <si>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</si>
  <si>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</si>
  <si>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</si>
  <si>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</si>
  <si>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</si>
  <si>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</si>
  <si>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</si>
  <si>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</si>
  <si>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</si>
  <si>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</si>
  <si>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</si>
  <si>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</si>
  <si>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</si>
  <si>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</si>
  <si>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</si>
  <si>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</si>
  <si>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</si>
  <si>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</si>
  <si>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</si>
  <si>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</si>
  <si>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</si>
  <si>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</si>
  <si>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</si>
  <si>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</si>
  <si>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</si>
  <si>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</si>
  <si>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</si>
  <si>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</si>
  <si>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</si>
  <si>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</si>
  <si>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</si>
  <si>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</si>
  <si>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</si>
  <si>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</si>
  <si>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</si>
  <si>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</si>
  <si>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</si>
  <si>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</si>
  <si>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</si>
  <si>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</si>
  <si>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</si>
  <si>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</si>
  <si>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</si>
  <si>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</si>
  <si>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</si>
  <si>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</si>
  <si>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</si>
  <si>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</si>
  <si>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</si>
  <si>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</si>
  <si>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</si>
  <si>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</si>
  <si>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</si>
  <si>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</si>
  <si>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</si>
  <si>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</si>
  <si>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</si>
  <si>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</si>
  <si>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</si>
  <si>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</si>
  <si>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</si>
  <si>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</si>
  <si>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</si>
  <si>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</si>
  <si>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</si>
  <si>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</si>
  <si>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</si>
  <si>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</si>
  <si>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</si>
  <si>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</si>
  <si>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</si>
  <si>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</si>
  <si>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</si>
  <si>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</si>
  <si>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</si>
  <si>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</si>
  <si>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</si>
  <si>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</si>
  <si>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</si>
  <si>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</si>
  <si>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</si>
  <si>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</si>
  <si>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</si>
  <si>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</si>
  <si>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</si>
  <si>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</si>
  <si>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</si>
  <si>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</si>
  <si>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</si>
  <si>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</si>
  <si>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</si>
  <si>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</si>
  <si>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</si>
  <si>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</si>
  <si>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</si>
  <si>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</si>
  <si>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</si>
  <si>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</si>
  <si>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</si>
  <si>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</si>
  <si>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</si>
  <si>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</si>
  <si>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개수 : 대출지점</t>
  </si>
  <si>
    <t>평균 : 대출금액</t>
  </si>
  <si>
    <t>전체 개수 : 대출지점</t>
  </si>
  <si>
    <t>전체 평균 : 대출금액</t>
  </si>
  <si>
    <t>기간</t>
  </si>
  <si>
    <t>값</t>
  </si>
  <si>
    <t>1-12</t>
  </si>
  <si>
    <t>13-24</t>
  </si>
  <si>
    <t>25-36</t>
  </si>
  <si>
    <t>37-48</t>
  </si>
  <si>
    <t>49-60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</si>
</sst>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ser>
          <c:idx val="3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7-4C2E-B5EE-D26D90639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96909888"/>
        <c:axId val="1496910432"/>
      </c:barChart>
      <c:catAx>
        <c:axId val="149690988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96910432"/>
        <c:crosses val="autoZero"/>
        <c:auto val="1"/>
        <c:lblAlgn val="ctr"/>
        <c:lblOffset val="100"/>
        <c:noMultiLvlLbl val="0"/>
      </c:catAx>
      <c:valAx>
        <c:axId val="149691043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96909888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빗면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543550" y="209550"/>
          <a:ext cx="8667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빗면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543550" y="838200"/>
          <a:ext cx="8667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103-05" refreshedDate="45602.62666076389" backgroundQuery="1" createdVersion="7" refreshedVersion="7" minRefreshableVersion="3" recordCount="30" xr:uid="{EC6F395F-30AB-47DC-B84C-C4C7A81A383B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autoEnd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4C9BED-A74A-4221-A801-BFCE9F9425A9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13" workbookViewId="0">
      <selection activeCell="D15" sqref="D15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AND(H3&gt;=LARGE($H$3:$H$32,5),YEAR(A3)&gt;=2021)</f>
        <v>0</v>
      </c>
    </row>
    <row r="37" spans="1:4">
      <c r="A37" s="40" t="s">
        <v>66</v>
      </c>
      <c r="B37" s="12" t="s">
        <v>126</v>
      </c>
      <c r="C37" s="12" t="s">
        <v>123</v>
      </c>
      <c r="D37" s="40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verticalDpi="0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="85" zoomScaleNormal="85" workbookViewId="0">
      <selection activeCell="R24" sqref="R23:R24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IF(F3&lt;20,50,IF(F3&lt;60,100,150))+VLOOKUP(B3,$A$37:$E$39,MATCH(E3,$B$35:$E$35,1)+1,0)</f>
        <v>1450</v>
      </c>
      <c r="H3" s="47">
        <f>PMT(IF(B3="일반",0.04,0.035)/12,F3,-E3)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IF(F4&lt;20,50,IF(F4&lt;60,100,150))+VLOOKUP(B4,$A$37:$E$39,MATCH(E4,$B$35:$E$35,1)+1,0)</f>
        <v>1100</v>
      </c>
      <c r="H4" s="47">
        <f t="shared" ref="H4:H32" si="1">PMT(IF(B4="일반",0.04,0.035)/12,F4,-E4)</f>
        <v>174307.43943339199</v>
      </c>
      <c r="I4" s="41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7">
        <f t="shared" si="1"/>
        <v>130274.76651232217</v>
      </c>
      <c r="I5" s="41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7">
        <f t="shared" si="1"/>
        <v>212304.07461016939</v>
      </c>
      <c r="I6" s="41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7">
        <f t="shared" si="1"/>
        <v>280666.01377053867</v>
      </c>
      <c r="I7" s="41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7">
        <f t="shared" si="1"/>
        <v>849216.29844067758</v>
      </c>
      <c r="I8" s="41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7">
        <f t="shared" si="1"/>
        <v>245582.76204922138</v>
      </c>
      <c r="I9" s="41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7">
        <f t="shared" si="1"/>
        <v>36383.489940512802</v>
      </c>
      <c r="I10" s="41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7">
        <f t="shared" si="1"/>
        <v>174307.43943339199</v>
      </c>
      <c r="I11" s="41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7">
        <f t="shared" si="1"/>
        <v>88571.955020531052</v>
      </c>
      <c r="I12" s="41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7">
        <f t="shared" si="1"/>
        <v>174307.43943339199</v>
      </c>
      <c r="I13" s="41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7">
        <f t="shared" si="1"/>
        <v>218300.9396430768</v>
      </c>
      <c r="I14" s="41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7">
        <f t="shared" si="1"/>
        <v>272876.17455384601</v>
      </c>
      <c r="I15" s="41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7">
        <f t="shared" si="1"/>
        <v>147619.92503421841</v>
      </c>
      <c r="I16" s="41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7">
        <f t="shared" si="1"/>
        <v>303974.45519541838</v>
      </c>
      <c r="I17" s="41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7">
        <f t="shared" si="1"/>
        <v>103333.94752395288</v>
      </c>
      <c r="I18" s="41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7">
        <f t="shared" si="1"/>
        <v>22356.001051697014</v>
      </c>
      <c r="I19" s="41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7">
        <f t="shared" si="1"/>
        <v>603612.02839581936</v>
      </c>
      <c r="I20" s="41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7">
        <f t="shared" si="1"/>
        <v>286657.00707783952</v>
      </c>
      <c r="I21" s="41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7">
        <f t="shared" si="1"/>
        <v>276247.83082899527</v>
      </c>
      <c r="I22" s="41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7">
        <f t="shared" si="1"/>
        <v>130274.76651232217</v>
      </c>
      <c r="I23" s="41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7">
        <f t="shared" si="1"/>
        <v>88571.955020531052</v>
      </c>
      <c r="I24" s="41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7">
        <f t="shared" si="1"/>
        <v>642855.65038613358</v>
      </c>
      <c r="I25" s="41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7">
        <f t="shared" si="1"/>
        <v>272876.17455384601</v>
      </c>
      <c r="I26" s="41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7">
        <f t="shared" si="1"/>
        <v>259216.33281446106</v>
      </c>
      <c r="I27" s="41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7">
        <f t="shared" si="1"/>
        <v>90316.218566759911</v>
      </c>
      <c r="I28" s="41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7">
        <f t="shared" si="1"/>
        <v>1512095.2747510229</v>
      </c>
      <c r="I29" s="41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7">
        <f t="shared" si="1"/>
        <v>59047.970013687365</v>
      </c>
      <c r="I30" s="41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7">
        <f t="shared" si="1"/>
        <v>216013.61067871755</v>
      </c>
      <c r="I31" s="41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7">
        <f t="shared" si="1"/>
        <v>526248.77581976005</v>
      </c>
      <c r="I32" s="41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8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9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LARGE((RIGHT($D$3:$D$32,2)=$G36)*$E$3:$E$32,H$35)</f>
        <v>10000000</v>
      </c>
      <c r="I36" s="14">
        <f t="array" ref="I36">LARGE((RIGHT($D$3:$D$32,2)=$G36)*$E$3:$E$32,I$35)</f>
        <v>8000000</v>
      </c>
      <c r="J36" s="14">
        <f t="array" ref="J36">LARGE((RIGHT($D$3:$D$32,2)=$G36)*$E$3:$E$32,J$35)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LARGE((RIGHT($D$3:$D$32,2)=$G37)*$E$3:$E$32,H$35)</f>
        <v>4000000</v>
      </c>
      <c r="I37" s="14">
        <f t="array" ref="I37">LARGE((RIGHT($D$3:$D$32,2)=$G37)*$E$3:$E$32,I$35)</f>
        <v>3500000</v>
      </c>
      <c r="J37" s="14">
        <f t="array" ref="J37">LARGE((RIGHT($D$3:$D$32,2)=$G37)*$E$3:$E$32,J$35)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LARGE((RIGHT($D$3:$D$32,2)=$G38)*$E$3:$E$32,H$35)</f>
        <v>15000000</v>
      </c>
      <c r="I38" s="14">
        <f t="array" ref="I38">LARGE((RIGHT($D$3:$D$32,2)=$G38)*$E$3:$E$32,I$35)</f>
        <v>10000000</v>
      </c>
      <c r="J38" s="14">
        <f t="array" ref="J38">LARGE((RIGHT($D$3:$D$32,2)=$G38)*$E$3:$E$32,J$35)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LARGE((RIGHT($D$3:$D$32,2)=$G39)*$E$3:$E$32,H$35)</f>
        <v>35000000</v>
      </c>
      <c r="I39" s="14">
        <f t="array" ref="I39">LARGE((RIGHT($D$3:$D$32,2)=$G39)*$E$3:$E$32,I$35)</f>
        <v>27000000</v>
      </c>
      <c r="J39" s="14">
        <f t="array" ref="J39">LARGE((RIGHT($D$3:$D$32,2)=$G39)*$E$3:$E$32,J$35)</f>
        <v>15000000</v>
      </c>
    </row>
    <row r="41" spans="1:10">
      <c r="A41" t="s">
        <v>202</v>
      </c>
    </row>
    <row r="42" spans="1:10">
      <c r="A42" s="50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50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COUNT(IF((LEFT($A$3:$A$32,1)=B$43)*(YEAR($C$3:$C$32)=$A44),1))</f>
        <v>1</v>
      </c>
      <c r="C44" s="41">
        <f t="array" ref="C44">COUNT(IF((LEFT($A$3:$A$32,1)=C$43)*(YEAR($C$3:$C$32)=$A44),1))</f>
        <v>1</v>
      </c>
      <c r="D44" s="41">
        <f t="array" ref="D44">COUNT(IF((LEFT($A$3:$A$32,1)=D$43)*(YEAR($C$3:$C$32)=$A44),1))</f>
        <v>1</v>
      </c>
      <c r="E44" s="41">
        <f t="array" ref="E44">COUNT(IF((LEFT($A$3:$A$32,1)=E$43)*(YEAR($C$3:$C$32)=$A44),1))</f>
        <v>0</v>
      </c>
    </row>
    <row r="45" spans="1:10">
      <c r="A45" s="2">
        <v>2021</v>
      </c>
      <c r="B45" s="41">
        <f t="array" ref="B45">COUNT(IF((LEFT($A$3:$A$32,1)=B$43)*(YEAR($C$3:$C$32)=$A45),1))</f>
        <v>2</v>
      </c>
      <c r="C45" s="41">
        <f t="array" ref="C45">COUNT(IF((LEFT($A$3:$A$32,1)=C$43)*(YEAR($C$3:$C$32)=$A45),1))</f>
        <v>4</v>
      </c>
      <c r="D45" s="41">
        <f t="array" ref="D45">COUNT(IF((LEFT($A$3:$A$32,1)=D$43)*(YEAR($C$3:$C$32)=$A45),1))</f>
        <v>4</v>
      </c>
      <c r="E45" s="41">
        <f t="array" ref="E45">COUNT(IF((LEFT($A$3:$A$32,1)=E$43)*(YEAR($C$3:$C$32)=$A45),1))</f>
        <v>2</v>
      </c>
    </row>
    <row r="46" spans="1:10">
      <c r="A46" s="2">
        <v>2022</v>
      </c>
      <c r="B46" s="41">
        <f t="array" ref="B46">COUNT(IF((LEFT($A$3:$A$32,1)=B$43)*(YEAR($C$3:$C$32)=$A46),1))</f>
        <v>5</v>
      </c>
      <c r="C46" s="41">
        <f t="array" ref="C46">COUNT(IF((LEFT($A$3:$A$32,1)=C$43)*(YEAR($C$3:$C$32)=$A46),1))</f>
        <v>1</v>
      </c>
      <c r="D46" s="41">
        <f t="array" ref="D46">COUNT(IF((LEFT($A$3:$A$32,1)=D$43)*(YEAR($C$3:$C$32)=$A46),1))</f>
        <v>4</v>
      </c>
      <c r="E46" s="41">
        <f t="array" ref="E46">COUNT(IF((LEFT($A$3:$A$32,1)=E$43)*(YEAR($C$3:$C$32)=$A46),1))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G17" sqref="G17"/>
    </sheetView>
  </sheetViews>
  <sheetFormatPr defaultRowHeight="16.5"/>
  <cols>
    <col min="1" max="1" width="20.125" bestFit="1" customWidth="1"/>
    <col min="2" max="2" width="14.875" bestFit="1" customWidth="1"/>
    <col min="3" max="3" width="12.375" bestFit="1" customWidth="1"/>
  </cols>
  <sheetData>
    <row r="2" spans="1:3">
      <c r="A2" s="44" t="s">
        <v>209</v>
      </c>
      <c r="B2" s="44" t="s">
        <v>210</v>
      </c>
    </row>
    <row r="3" spans="1:3">
      <c r="A3" t="s">
        <v>211</v>
      </c>
      <c r="B3" t="s">
        <v>205</v>
      </c>
      <c r="C3" s="45">
        <v>1</v>
      </c>
    </row>
    <row r="4" spans="1:3">
      <c r="B4" t="s">
        <v>206</v>
      </c>
      <c r="C4" s="46">
        <v>2500000</v>
      </c>
    </row>
    <row r="5" spans="1:3">
      <c r="A5" t="s">
        <v>212</v>
      </c>
      <c r="B5" t="s">
        <v>205</v>
      </c>
      <c r="C5" s="45">
        <v>8</v>
      </c>
    </row>
    <row r="6" spans="1:3">
      <c r="B6" t="s">
        <v>206</v>
      </c>
      <c r="C6" s="46">
        <v>8625000</v>
      </c>
    </row>
    <row r="7" spans="1:3">
      <c r="A7" t="s">
        <v>213</v>
      </c>
      <c r="B7" t="s">
        <v>205</v>
      </c>
      <c r="C7" s="45">
        <v>13</v>
      </c>
    </row>
    <row r="8" spans="1:3">
      <c r="B8" t="s">
        <v>206</v>
      </c>
      <c r="C8" s="46">
        <v>6230769.230769231</v>
      </c>
    </row>
    <row r="9" spans="1:3">
      <c r="A9" t="s">
        <v>214</v>
      </c>
      <c r="B9" t="s">
        <v>205</v>
      </c>
      <c r="C9" s="45">
        <v>3</v>
      </c>
    </row>
    <row r="10" spans="1:3">
      <c r="B10" t="s">
        <v>206</v>
      </c>
      <c r="C10" s="46">
        <v>10666666.666666666</v>
      </c>
    </row>
    <row r="11" spans="1:3">
      <c r="A11" t="s">
        <v>215</v>
      </c>
      <c r="B11" t="s">
        <v>205</v>
      </c>
      <c r="C11" s="45">
        <v>5</v>
      </c>
    </row>
    <row r="12" spans="1:3">
      <c r="B12" t="s">
        <v>206</v>
      </c>
      <c r="C12" s="46">
        <v>11800000</v>
      </c>
    </row>
    <row r="13" spans="1:3">
      <c r="A13" t="s">
        <v>207</v>
      </c>
      <c r="C13" s="45">
        <v>30</v>
      </c>
    </row>
    <row r="14" spans="1:3">
      <c r="A14" t="s">
        <v>208</v>
      </c>
      <c r="C14" s="46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L8" sqref="L8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52" t="s">
        <v>20</v>
      </c>
      <c r="F6" s="53"/>
      <c r="G6" s="53"/>
      <c r="H6" s="53"/>
      <c r="I6" s="53"/>
      <c r="J6" s="53"/>
      <c r="K6" s="54"/>
    </row>
    <row r="7" spans="1:11">
      <c r="D7" s="26">
        <f>B5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51" t="s">
        <v>19</v>
      </c>
      <c r="D8" s="24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51"/>
      <c r="D9" s="24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51"/>
      <c r="D10" s="24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51"/>
      <c r="D11" s="24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51"/>
      <c r="D12" s="24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51"/>
      <c r="D13" s="24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51"/>
      <c r="D14" s="24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00000000-0002-0000-0300-000000000000}">
      <formula1>MOD(D8,12)=0</formula1>
    </dataValidation>
  </dataValidations>
  <pageMargins left="0.7" right="0.7" top="0.75" bottom="0.75" header="0.3" footer="0.3"/>
  <pageSetup paperSize="9" orientation="portrait" horizontalDpi="4294967292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17" sqref="J17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42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42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42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42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42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42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42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42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42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42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42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42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42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42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42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42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42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42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42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42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M22" sqref="M22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5"/>
  <sheetViews>
    <sheetView tabSelected="1" workbookViewId="0">
      <selection activeCell="H10" sqref="H10"/>
    </sheetView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43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  <row r="5" spans="1:3">
      <c r="B5" s="23"/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3314" r:id="rId4" name="cmd매출등록">
          <controlPr defaultSize="0" autoLine="0" r:id="rId5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4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103-05</cp:lastModifiedBy>
  <cp:lastPrinted>2023-01-09T08:56:00Z</cp:lastPrinted>
  <dcterms:created xsi:type="dcterms:W3CDTF">2021-05-31T11:17:08Z</dcterms:created>
  <dcterms:modified xsi:type="dcterms:W3CDTF">2024-11-06T07:02:48Z</dcterms:modified>
</cp:coreProperties>
</file>