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5회\"/>
    </mc:Choice>
  </mc:AlternateContent>
  <xr:revisionPtr revIDLastSave="0" documentId="13_ncr:1_{9B99543B-95BE-432C-AEAB-1D0491028F9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I36" i="3" a="1"/>
  <c r="I36" i="3" s="1"/>
  <c r="H36" i="3" a="1"/>
  <c r="H36" i="3"/>
  <c r="H37" i="3" a="1"/>
  <c r="H37" i="3"/>
  <c r="H38" i="3" a="1"/>
  <c r="H38" i="3" s="1"/>
  <c r="H39" i="3" a="1"/>
  <c r="H39" i="3" s="1"/>
  <c r="C44" i="3" a="1"/>
  <c r="C44" i="3" s="1"/>
  <c r="D44" i="3" a="1"/>
  <c r="D44" i="3" s="1"/>
  <c r="E44" i="3" a="1"/>
  <c r="E44" i="3" s="1"/>
  <c r="C45" i="3" a="1"/>
  <c r="C45" i="3" s="1"/>
  <c r="D45" i="3" a="1"/>
  <c r="D45" i="3" s="1"/>
  <c r="E45" i="3" a="1"/>
  <c r="E45" i="3" s="1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I4" i="3" a="1"/>
  <c r="I5" i="3" a="1"/>
  <c r="I15" i="3" a="1"/>
  <c r="I25" i="3" a="1"/>
  <c r="I7" i="3" a="1"/>
  <c r="I27" i="3" a="1"/>
  <c r="I18" i="3" a="1"/>
  <c r="I28" i="3" a="1"/>
  <c r="I29" i="3" a="1"/>
  <c r="I20" i="3" a="1"/>
  <c r="I30" i="3" a="1"/>
  <c r="I11" i="3" a="1"/>
  <c r="I22" i="3" a="1"/>
  <c r="I13" i="3" a="1"/>
  <c r="I24" i="3" a="1"/>
  <c r="I6" i="3" a="1"/>
  <c r="I16" i="3" a="1"/>
  <c r="I26" i="3" a="1"/>
  <c r="I17" i="3" a="1"/>
  <c r="I8" i="3" a="1"/>
  <c r="I19" i="3" a="1"/>
  <c r="I10" i="3" a="1"/>
  <c r="I21" i="3" a="1"/>
  <c r="I32" i="3" a="1"/>
  <c r="I14" i="3" a="1"/>
  <c r="I9" i="3" a="1"/>
  <c r="I31" i="3" a="1"/>
  <c r="I12" i="3" a="1"/>
  <c r="I23" i="3" a="1"/>
  <c r="I3" i="3" a="1"/>
  <c r="I23" i="3" l="1"/>
  <c r="I12" i="3"/>
  <c r="I31" i="3"/>
  <c r="I9" i="3"/>
  <c r="I14" i="3"/>
  <c r="I32" i="3"/>
  <c r="I21" i="3"/>
  <c r="I10" i="3"/>
  <c r="I19" i="3"/>
  <c r="I8" i="3"/>
  <c r="I17" i="3"/>
  <c r="I26" i="3"/>
  <c r="I16" i="3"/>
  <c r="I6" i="3"/>
  <c r="I24" i="3"/>
  <c r="I13" i="3"/>
  <c r="I22" i="3"/>
  <c r="I11" i="3"/>
  <c r="I30" i="3"/>
  <c r="I20" i="3"/>
  <c r="I29" i="3"/>
  <c r="I28" i="3"/>
  <c r="I18" i="3"/>
  <c r="I27" i="3"/>
  <c r="I7" i="3"/>
  <c r="I25" i="3"/>
  <c r="I15" i="3"/>
  <c r="I5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59B8CD-7CF4-4B37-BCBD-70B7907600D7}" sourceFile="C:\길벗컴활1급총정리\기출\05회\대출관리.accdb" keepAlive="1" name="대출관리" type="5" refreshedVersion="7" background="1">
    <dbPr connection="Provider=Microsoft.ACE.OLEDB.12.0;User ID=Admin;Data Source=C:\길벗컴활1급총정리\기출\05회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<sst xmlns="http://schemas.openxmlformats.org/spreadsheetml/2006/main" count="347" uniqueCount="217">
  <si>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</si>
  <si>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</si>
  <si>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</si>
  <si>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</si>
  <si>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</si>
  <si>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</si>
  <si>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</si>
  <si>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</si>
  <si>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</si>
  <si>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</si>
  <si>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</si>
  <si>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</si>
  <si>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</si>
  <si>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</si>
  <si>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</si>
  <si>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</si>
  <si>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</si>
  <si>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</si>
  <si>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</si>
  <si>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</si>
  <si>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</si>
  <si>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</si>
  <si>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</si>
  <si>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</si>
  <si>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</si>
  <si>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</si>
  <si>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</si>
  <si>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</si>
  <si>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</si>
  <si>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</si>
  <si>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</si>
  <si>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</si>
  <si>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</si>
  <si>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</si>
  <si>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</si>
  <si>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</si>
  <si>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</si>
  <si>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</si>
  <si>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</si>
  <si>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</si>
  <si>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</si>
  <si>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</si>
  <si>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</si>
  <si>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</si>
  <si>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</si>
  <si>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</si>
  <si>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</si>
  <si>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</si>
  <si>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</si>
  <si>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</si>
  <si>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</si>
  <si>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</si>
  <si>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</si>
  <si>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</si>
  <si>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</si>
  <si>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</si>
  <si>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</si>
  <si>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</si>
  <si>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</si>
  <si>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</si>
  <si>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</si>
  <si>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</si>
  <si>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</si>
  <si>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</si>
  <si>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</si>
  <si>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</si>
  <si>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</si>
  <si>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</si>
  <si>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</si>
  <si>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</si>
  <si>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</si>
  <si>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</si>
  <si>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</si>
  <si>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</si>
  <si>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</si>
  <si>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</si>
  <si>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</si>
  <si>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</si>
  <si>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</si>
  <si>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</si>
  <si>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</si>
  <si>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</si>
  <si>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</si>
  <si>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</si>
  <si>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</si>
  <si>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</si>
  <si>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</si>
  <si>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</si>
  <si>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</si>
  <si>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</si>
  <si>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</si>
  <si>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</si>
  <si>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</si>
  <si>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</si>
  <si>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</si>
  <si>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</si>
  <si>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</si>
  <si>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</si>
  <si>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</si>
  <si>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</si>
  <si>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</si>
  <si>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</si>
  <si>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</si>
  <si>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</si>
  <si>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</si>
  <si>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</si>
  <si>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</si>
  <si>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</si>
  <si>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</si>
  <si>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</si>
  <si>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</si>
  <si>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</si>
  <si>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</si>
  <si>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</si>
  <si>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</si>
  <si>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</si>
  <si>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</si>
  <si>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</si>
  <si>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</si>
  <si>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</si>
  <si>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</si>
  <si>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</si>
  <si>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</si>
  <si>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</si>
  <si>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</si>
  <si>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</si>
  <si>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</si>
  <si>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</si>
  <si>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</si>
  <si>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</si>
  <si>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</si>
  <si>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</si>
  <si>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</si>
  <si>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</si>
  <si>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</si>
  <si>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</si>
  <si>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</si>
  <si>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</si>
  <si>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</si>
  <si>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</si>
  <si>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</si>
  <si>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</si>
  <si>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</si>
  <si>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</si>
  <si>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</si>
  <si>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</si>
  <si>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</si>
  <si>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</si>
  <si>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</si>
  <si>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</si>
  <si>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</si>
  <si>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</si>
  <si>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</si>
  <si>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</si>
  <si>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</si>
  <si>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</si>
  <si>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</si>
  <si>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</si>
  <si>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</si>
  <si>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</si>
  <si>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</si>
  <si>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</si>
  <si>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</si>
  <si>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</si>
  <si>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</si>
  <si>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</si>
  <si>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</si>
  <si>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</si>
  <si>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</si>
  <si>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</si>
  <si>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</si>
  <si>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</si>
  <si>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</si>
  <si>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</si>
  <si>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</si>
  <si>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</si>
  <si>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</si>
  <si>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</si>
  <si>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</si>
  <si>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</si>
  <si>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</si>
  <si>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</si>
  <si>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</si>
  <si>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</si>
  <si>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</si>
  <si>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</si>
  <si>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</si>
  <si>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</si>
  <si>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</si>
  <si>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</si>
  <si>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</si>
  <si>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</si>
  <si>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</si>
  <si>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</si>
  <si>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</si>
  <si>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</si>
  <si>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</si>
  <si>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</si>
  <si>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</si>
  <si>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</si>
  <si>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</si>
  <si>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</si>
  <si>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</si>
  <si>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</si>
  <si>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</si>
  <si>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</si>
  <si>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개수 : 대출지점</t>
  </si>
  <si>
    <t>값</t>
  </si>
  <si>
    <t>전체 개수 : 대출지점</t>
  </si>
  <si>
    <t>1-12</t>
  </si>
  <si>
    <t>13-24</t>
  </si>
  <si>
    <t>25-36</t>
  </si>
  <si>
    <t>37-48</t>
  </si>
  <si>
    <t>49-60</t>
  </si>
  <si>
    <t>평균 : 대출금액</t>
  </si>
  <si>
    <t>전체 평균 : 대출금액</t>
  </si>
  <si>
    <t>장실산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</si>
</sst>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70C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200025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26E53D6-BF1B-40BC-BD10-7507B6E63349}"/>
            </a:ext>
          </a:extLst>
        </xdr:cNvPr>
        <xdr:cNvSpPr/>
      </xdr:nvSpPr>
      <xdr:spPr>
        <a:xfrm>
          <a:off x="5543550" y="200025"/>
          <a:ext cx="866775" cy="4286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3</xdr:row>
      <xdr:rowOff>190500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0A7B25A-446F-44B3-B4B1-8DE101F1F347}"/>
            </a:ext>
          </a:extLst>
        </xdr:cNvPr>
        <xdr:cNvSpPr/>
      </xdr:nvSpPr>
      <xdr:spPr>
        <a:xfrm>
          <a:off x="5543550" y="819150"/>
          <a:ext cx="866775" cy="4381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46.606572569443" backgroundQuery="1" createdVersion="7" refreshedVersion="7" minRefreshableVersion="3" recordCount="30" xr:uid="{2EA457B1-F75E-451F-9590-18FF55BB0827}">
  <cacheSource type="external" connectionId="1"/>
  <cacheFields count="9">
    <cacheField name="대출번호" numFmtId="0">
      <sharedItems count="30">
        <s v="M04-08"/>
        <s v="M01-23"/>
        <s v="M02-12"/>
        <s v="Y02-26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K01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</cacheField>
    <cacheField name="성명" numFmtId="0">
      <sharedItems count="30">
        <s v="김진석"/>
        <s v="구준식"/>
        <s v="이진태"/>
        <s v="이재철"/>
        <s v="박세희"/>
        <s v="박순영"/>
        <s v="이성재"/>
        <s v="설진구"/>
        <s v="이영민"/>
        <s v="도희철"/>
        <s v="우진우"/>
        <s v="민애라"/>
        <s v="민승렬"/>
        <s v="최만용"/>
        <s v="오태열"/>
        <s v="장우석"/>
        <s v="형연주"/>
        <s v="이민주"/>
        <s v="정대식"/>
        <s v="김춘복"/>
        <s v="이영진"/>
        <s v="진영태"/>
        <s v="임현석"/>
        <s v="남지철"/>
        <s v="국선재"/>
        <s v="김상진"/>
        <s v="민인희"/>
        <s v="최철식"/>
        <s v="박철형"/>
        <s v="성철수"/>
      </sharedItems>
    </cacheField>
    <cacheField name="주민등록번호" numFmtId="0">
      <sharedItems count="30">
        <s v="710618-1061918"/>
        <s v="680909-1833529"/>
        <s v="580217-1584916"/>
        <s v="701125-1178421"/>
        <s v="570519-2027689"/>
        <s v="591129-2174812"/>
        <s v="630517-1848916"/>
        <s v="530925-1026711"/>
        <s v="670418-1154378"/>
        <s v="680722-1104775"/>
        <s v="720819-2177410"/>
        <s v="700215-2245773"/>
        <s v="630225-1462892"/>
        <s v="721105-1471885"/>
        <s v="531227-1344216"/>
        <s v="792817-1992418"/>
        <s v="730205-2848619"/>
        <s v="600629-2005884"/>
        <s v="640828-1189775"/>
        <s v="711211-1038429"/>
        <s v="650719-1288776"/>
        <s v="700412-1877519"/>
        <s v="650903-1848697"/>
        <s v="581105-1067449"/>
        <s v="620728-1048731"/>
        <s v="670214-1397503"/>
        <s v="681205-2027817"/>
        <s v="700710-1179826"/>
        <s v="630714-2177475"/>
        <s v="730906-1025428"/>
      </sharedItems>
    </cacheField>
    <cacheField name="주소" numFmtId="0">
      <sharedItems count="26">
        <s v="대전시 유성구 온천동"/>
        <s v="서울시 종로구 팔판동"/>
        <s v="경기도 안양시 동안구"/>
        <s v="서울시 서대문구 역촌동"/>
        <s v="부산시 중구 대창동"/>
        <s v="경기도 부천시 원미구"/>
        <s v="경기도 시흥시 은행동"/>
        <s v="서울시 강남구 역삼동"/>
        <s v="대전시 유성구 어은동"/>
        <s v="부산시 동구 범일동"/>
        <s v="부산시 부산진구 동평동"/>
        <s v="서울시 중구 필동"/>
        <s v="서울시 양천구 목동"/>
        <s v="대전시 서구 둔산동"/>
        <s v="경기도 수원시 장안구"/>
        <s v="경기도 성남시 분당구"/>
        <s v="서울시 송파구 문정동"/>
        <s v="경기도 수원시 권선구"/>
        <s v="서울시 영등포구 영등포동"/>
        <s v="충남 천안시 불당동"/>
        <s v="대전시 대덕구 법동"/>
        <s v="부산시 서구 서대신동"/>
        <s v="부산시 남구 문현동"/>
        <s v="대전시 동구 판암동"/>
        <s v="경기도 안양시 만안구"/>
        <s v="서울시 종로구 무교동"/>
      </sharedItems>
    </cacheField>
    <cacheField name="대출지점" numFmtId="0">
      <sharedItems count="4">
        <s v="충청"/>
        <s v="서울"/>
        <s v="경기"/>
        <s v="부산"/>
      </sharedItems>
    </cacheField>
    <cacheField name="대출일" numFmtId="0">
      <sharedItems containsSemiMixedTypes="0" containsNonDate="0" containsDate="1" containsString="0" minDate="2019-07-20T00:00:00" maxDate="2022-12-16T00:00:00" count="30">
        <d v="2022-12-15T00:00:00"/>
        <d v="2022-06-12T00:00:00"/>
        <d v="2022-11-27T00:00:00"/>
        <d v="2022-10-24T00:00:00"/>
        <d v="2021-08-17T00:00:00"/>
        <d v="2022-12-09T00:00:00"/>
        <d v="2022-02-13T00:00:00"/>
        <d v="2021-06-12T00:00:00"/>
        <d v="2021-03-25T00:00:00"/>
        <d v="2021-06-24T00:00:00"/>
        <d v="2022-06-07T00:00:00"/>
        <d v="2021-12-18T00:00:00"/>
        <d v="2021-10-09T00:00:00"/>
        <d v="2020-05-17T00:00:00"/>
        <d v="2022-09-02T00:00:00"/>
        <d v="2021-08-31T00:00:00"/>
        <d v="2020-08-21T00:00:00"/>
        <d v="2022-01-20T00:00:00"/>
        <d v="2022-05-14T00:00:00"/>
        <d v="2021-03-22T00:00:00"/>
        <d v="2022-09-12T00:00:00"/>
        <d v="2021-05-18T00:00:00"/>
        <d v="2022-06-24T00:00:00"/>
        <d v="2019-07-20T00:00:00"/>
        <d v="2021-08-03T00:00:00"/>
        <d v="2022-05-26T00:00:00"/>
        <d v="2022-12-03T00:00:00"/>
        <d v="2020-08-16T00:00:00"/>
        <d v="2022-05-01T00:00:00"/>
        <d v="2021-12-09T00:00:00"/>
      </sharedItems>
    </cacheField>
    <cacheField name="대출종류" numFmtId="0">
      <sharedItems count="4">
        <s v="무보증신용대출"/>
        <s v="예부적금담보대출"/>
        <s v="국민주택기금대출"/>
        <s v="주택자금대출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8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</r>
  <r>
    <x v="1"/>
    <x v="1"/>
    <x v="1"/>
    <x v="1"/>
    <x v="1"/>
    <x v="1"/>
    <x v="0"/>
    <x v="0"/>
    <x v="1"/>
  </r>
  <r>
    <x v="2"/>
    <x v="2"/>
    <x v="2"/>
    <x v="2"/>
    <x v="2"/>
    <x v="2"/>
    <x v="0"/>
    <x v="1"/>
    <x v="2"/>
  </r>
  <r>
    <x v="3"/>
    <x v="3"/>
    <x v="3"/>
    <x v="2"/>
    <x v="2"/>
    <x v="3"/>
    <x v="1"/>
    <x v="2"/>
    <x v="3"/>
  </r>
  <r>
    <x v="4"/>
    <x v="4"/>
    <x v="4"/>
    <x v="3"/>
    <x v="1"/>
    <x v="4"/>
    <x v="0"/>
    <x v="3"/>
    <x v="1"/>
  </r>
  <r>
    <x v="5"/>
    <x v="5"/>
    <x v="5"/>
    <x v="4"/>
    <x v="3"/>
    <x v="5"/>
    <x v="0"/>
    <x v="4"/>
    <x v="4"/>
  </r>
  <r>
    <x v="6"/>
    <x v="6"/>
    <x v="6"/>
    <x v="5"/>
    <x v="2"/>
    <x v="6"/>
    <x v="2"/>
    <x v="5"/>
    <x v="1"/>
  </r>
  <r>
    <x v="7"/>
    <x v="7"/>
    <x v="7"/>
    <x v="4"/>
    <x v="3"/>
    <x v="7"/>
    <x v="1"/>
    <x v="6"/>
    <x v="5"/>
  </r>
  <r>
    <x v="8"/>
    <x v="8"/>
    <x v="8"/>
    <x v="6"/>
    <x v="2"/>
    <x v="8"/>
    <x v="0"/>
    <x v="0"/>
    <x v="1"/>
  </r>
  <r>
    <x v="9"/>
    <x v="9"/>
    <x v="9"/>
    <x v="7"/>
    <x v="1"/>
    <x v="9"/>
    <x v="1"/>
    <x v="1"/>
    <x v="4"/>
  </r>
  <r>
    <x v="10"/>
    <x v="10"/>
    <x v="10"/>
    <x v="8"/>
    <x v="0"/>
    <x v="10"/>
    <x v="2"/>
    <x v="0"/>
    <x v="1"/>
  </r>
  <r>
    <x v="11"/>
    <x v="11"/>
    <x v="11"/>
    <x v="9"/>
    <x v="3"/>
    <x v="11"/>
    <x v="3"/>
    <x v="7"/>
    <x v="5"/>
  </r>
  <r>
    <x v="12"/>
    <x v="12"/>
    <x v="12"/>
    <x v="10"/>
    <x v="3"/>
    <x v="12"/>
    <x v="2"/>
    <x v="8"/>
    <x v="5"/>
  </r>
  <r>
    <x v="13"/>
    <x v="13"/>
    <x v="13"/>
    <x v="11"/>
    <x v="1"/>
    <x v="13"/>
    <x v="0"/>
    <x v="0"/>
    <x v="4"/>
  </r>
  <r>
    <x v="14"/>
    <x v="14"/>
    <x v="14"/>
    <x v="12"/>
    <x v="1"/>
    <x v="14"/>
    <x v="2"/>
    <x v="5"/>
    <x v="2"/>
  </r>
  <r>
    <x v="15"/>
    <x v="15"/>
    <x v="15"/>
    <x v="13"/>
    <x v="0"/>
    <x v="15"/>
    <x v="1"/>
    <x v="1"/>
    <x v="4"/>
  </r>
  <r>
    <x v="16"/>
    <x v="16"/>
    <x v="16"/>
    <x v="14"/>
    <x v="2"/>
    <x v="16"/>
    <x v="1"/>
    <x v="9"/>
    <x v="6"/>
  </r>
  <r>
    <x v="17"/>
    <x v="17"/>
    <x v="17"/>
    <x v="15"/>
    <x v="2"/>
    <x v="17"/>
    <x v="3"/>
    <x v="10"/>
    <x v="6"/>
  </r>
  <r>
    <x v="18"/>
    <x v="18"/>
    <x v="18"/>
    <x v="16"/>
    <x v="1"/>
    <x v="18"/>
    <x v="2"/>
    <x v="0"/>
    <x v="0"/>
  </r>
  <r>
    <x v="19"/>
    <x v="19"/>
    <x v="19"/>
    <x v="17"/>
    <x v="2"/>
    <x v="19"/>
    <x v="3"/>
    <x v="8"/>
    <x v="5"/>
  </r>
  <r>
    <x v="20"/>
    <x v="20"/>
    <x v="20"/>
    <x v="18"/>
    <x v="1"/>
    <x v="20"/>
    <x v="0"/>
    <x v="1"/>
    <x v="2"/>
  </r>
  <r>
    <x v="21"/>
    <x v="21"/>
    <x v="21"/>
    <x v="19"/>
    <x v="0"/>
    <x v="21"/>
    <x v="1"/>
    <x v="1"/>
    <x v="4"/>
  </r>
  <r>
    <x v="22"/>
    <x v="22"/>
    <x v="22"/>
    <x v="14"/>
    <x v="2"/>
    <x v="22"/>
    <x v="2"/>
    <x v="4"/>
    <x v="1"/>
  </r>
  <r>
    <x v="23"/>
    <x v="23"/>
    <x v="23"/>
    <x v="20"/>
    <x v="0"/>
    <x v="23"/>
    <x v="3"/>
    <x v="8"/>
    <x v="5"/>
  </r>
  <r>
    <x v="24"/>
    <x v="24"/>
    <x v="24"/>
    <x v="21"/>
    <x v="3"/>
    <x v="24"/>
    <x v="2"/>
    <x v="11"/>
    <x v="2"/>
  </r>
  <r>
    <x v="25"/>
    <x v="25"/>
    <x v="25"/>
    <x v="22"/>
    <x v="3"/>
    <x v="25"/>
    <x v="1"/>
    <x v="12"/>
    <x v="6"/>
  </r>
  <r>
    <x v="26"/>
    <x v="26"/>
    <x v="26"/>
    <x v="23"/>
    <x v="0"/>
    <x v="26"/>
    <x v="3"/>
    <x v="13"/>
    <x v="2"/>
  </r>
  <r>
    <x v="27"/>
    <x v="27"/>
    <x v="27"/>
    <x v="24"/>
    <x v="2"/>
    <x v="27"/>
    <x v="0"/>
    <x v="6"/>
    <x v="4"/>
  </r>
  <r>
    <x v="28"/>
    <x v="28"/>
    <x v="28"/>
    <x v="13"/>
    <x v="0"/>
    <x v="28"/>
    <x v="2"/>
    <x v="0"/>
    <x v="2"/>
  </r>
  <r>
    <x v="29"/>
    <x v="29"/>
    <x v="29"/>
    <x v="25"/>
    <x v="1"/>
    <x v="29"/>
    <x v="3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C619ED-08E9-4837-A3FE-4DB9E96C7F3E}" name="피벗 테이블1" cacheId="2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2:C14" firstHeaderRow="1" firstDataRow="1" firstDataCol="2"/>
  <pivotFields count="9"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8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4" subtotal="count" baseField="0" baseItem="0"/>
    <dataField name="평균 : 대출금액" fld="7" subtotal="average" baseField="8" baseItem="1" numFmtId="41"/>
  </dataField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K23" sqref="K23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39" t="s">
        <v>66</v>
      </c>
      <c r="B37" s="12" t="s">
        <v>126</v>
      </c>
      <c r="C37" s="12" t="s">
        <v>123</v>
      </c>
      <c r="D37" s="39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>
      <selection activeCell="J10" sqref="J10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VLOOKUP(B3,$A$37:$E$39,MATCH(E3,$B$35:$E$35,1)+1,FALSE)+IF(F3&lt;20,50,IF(F3&lt;60,100,150))</f>
        <v>1450</v>
      </c>
      <c r="H3" s="47">
        <f>PMT(IF(B3="일반",4%,3.5%)/12,F3,-E3)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VLOOKUP(B4,$A$37:$E$39,MATCH(E4,$B$35:$E$35,1)+1,FALSE)+IF(F4&lt;20,50,IF(F4&lt;60,100,150))</f>
        <v>1100</v>
      </c>
      <c r="H4" s="47">
        <f t="shared" ref="H4:H32" si="1">PMT(IF(B4="일반",4%,3.5%)/12,F4,-E4)</f>
        <v>174307.43943339199</v>
      </c>
      <c r="I4" s="39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7">
        <f t="shared" si="1"/>
        <v>130274.76651232217</v>
      </c>
      <c r="I5" s="39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7">
        <f t="shared" si="1"/>
        <v>212304.07461016939</v>
      </c>
      <c r="I6" s="39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7">
        <f t="shared" si="1"/>
        <v>280666.01377053867</v>
      </c>
      <c r="I7" s="39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7">
        <f t="shared" si="1"/>
        <v>849216.29844067758</v>
      </c>
      <c r="I8" s="39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7">
        <f t="shared" si="1"/>
        <v>245582.76204922138</v>
      </c>
      <c r="I9" s="39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7">
        <f t="shared" si="1"/>
        <v>36383.489940512802</v>
      </c>
      <c r="I10" s="39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7">
        <f t="shared" si="1"/>
        <v>174307.43943339199</v>
      </c>
      <c r="I11" s="39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7">
        <f t="shared" si="1"/>
        <v>88571.955020531052</v>
      </c>
      <c r="I12" s="39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7">
        <f t="shared" si="1"/>
        <v>174307.43943339199</v>
      </c>
      <c r="I13" s="39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7">
        <f t="shared" si="1"/>
        <v>218300.9396430768</v>
      </c>
      <c r="I14" s="39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7">
        <f t="shared" si="1"/>
        <v>272876.17455384601</v>
      </c>
      <c r="I15" s="39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7">
        <f t="shared" si="1"/>
        <v>147619.92503421841</v>
      </c>
      <c r="I16" s="39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7">
        <f t="shared" si="1"/>
        <v>303974.45519541838</v>
      </c>
      <c r="I17" s="39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7">
        <f t="shared" si="1"/>
        <v>103333.94752395288</v>
      </c>
      <c r="I18" s="39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7">
        <f t="shared" si="1"/>
        <v>22356.001051697014</v>
      </c>
      <c r="I19" s="39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7">
        <f t="shared" si="1"/>
        <v>603612.02839581936</v>
      </c>
      <c r="I20" s="39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7">
        <f t="shared" si="1"/>
        <v>286657.00707783952</v>
      </c>
      <c r="I21" s="39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7">
        <f t="shared" si="1"/>
        <v>276247.83082899527</v>
      </c>
      <c r="I22" s="39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7">
        <f t="shared" si="1"/>
        <v>130274.76651232217</v>
      </c>
      <c r="I23" s="39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7">
        <f t="shared" si="1"/>
        <v>88571.955020531052</v>
      </c>
      <c r="I24" s="39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7">
        <f t="shared" si="1"/>
        <v>642855.65038613358</v>
      </c>
      <c r="I25" s="39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7">
        <f t="shared" si="1"/>
        <v>272876.17455384601</v>
      </c>
      <c r="I26" s="39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7">
        <f t="shared" si="1"/>
        <v>259216.33281446106</v>
      </c>
      <c r="I27" s="39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7">
        <f t="shared" si="1"/>
        <v>90316.218566759911</v>
      </c>
      <c r="I28" s="39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7">
        <f t="shared" si="1"/>
        <v>1512095.2747510229</v>
      </c>
      <c r="I29" s="39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7">
        <f t="shared" si="1"/>
        <v>59047.970013687365</v>
      </c>
      <c r="I30" s="39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7">
        <f t="shared" si="1"/>
        <v>216013.61067871755</v>
      </c>
      <c r="I31" s="39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7">
        <f t="shared" si="1"/>
        <v>526248.77581976005</v>
      </c>
      <c r="I32" s="39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1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(RIGHT($D$3:$D$32,2)=$G36)*($E$3:$E$32=LARGE($E$3:$E$32,1))*($E$3:$E$32)</f>
        <v>0</v>
      </c>
      <c r="I36" s="14">
        <f t="array" ref="I36">(RIGHT($D$3:$D$32,2)=$G36)*($E$3:$E$32=LARGE($E$3:$E$32,1))*($E$3:$E$32)</f>
        <v>0</v>
      </c>
      <c r="J36" s="14"/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(RIGHT($D$3:$D$32,2)=$G37)*($E$3:$E$32=LARGE($E$3:$E$32,1))</f>
        <v>0</v>
      </c>
      <c r="I37" s="14"/>
      <c r="J37" s="14"/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(RIGHT($D$3:$D$32,2)=$G38)*($E$3:$E$32=LARGE($E$3:$E$32,1))</f>
        <v>0</v>
      </c>
      <c r="I38" s="14"/>
      <c r="J38" s="14"/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(RIGHT($D$3:$D$32,2)=$G39)*($E$3:$E$32=LARGE($E$3:$E$32,1))</f>
        <v>0</v>
      </c>
      <c r="I39" s="14"/>
      <c r="J39" s="14"/>
    </row>
    <row r="41" spans="1:10">
      <c r="A41" t="s">
        <v>202</v>
      </c>
    </row>
    <row r="42" spans="1:10">
      <c r="A42" s="42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COUNT(IF((LEFT($A$3:$A$32,1)=B$43)*(YEAR($C$3:$C$32)=$A44),1))</f>
        <v>1</v>
      </c>
      <c r="C44" s="39">
        <f t="array" ref="C44">COUNT(IF((LEFT($A$3:$A$32,1)=C$43)*(YEAR($C$3:$C$32)=$A44),1))</f>
        <v>1</v>
      </c>
      <c r="D44" s="39">
        <f t="array" ref="D44">COUNT(IF((LEFT($A$3:$A$32,1)=D$43)*(YEAR($C$3:$C$32)=$A44),1))</f>
        <v>1</v>
      </c>
      <c r="E44" s="39">
        <f t="array" ref="E44">COUNT(IF((LEFT($A$3:$A$32,1)=E$43)*(YEAR($C$3:$C$32)=$A44),1))</f>
        <v>0</v>
      </c>
    </row>
    <row r="45" spans="1:10">
      <c r="A45" s="2">
        <v>2021</v>
      </c>
      <c r="B45" s="39">
        <f t="array" ref="B45">COUNT(IF((LEFT($A$3:$A$32,1)=B$43)*(YEAR($C$3:$C$32)=$A45),1))</f>
        <v>2</v>
      </c>
      <c r="C45" s="39">
        <f t="array" ref="C45">COUNT(IF((LEFT($A$3:$A$32,1)=C$43)*(YEAR($C$3:$C$32)=$A45),1))</f>
        <v>4</v>
      </c>
      <c r="D45" s="39">
        <f t="array" ref="D45">COUNT(IF((LEFT($A$3:$A$32,1)=D$43)*(YEAR($C$3:$C$32)=$A45),1))</f>
        <v>4</v>
      </c>
      <c r="E45" s="39">
        <f t="array" ref="E45">COUNT(IF((LEFT($A$3:$A$32,1)=E$43)*(YEAR($C$3:$C$32)=$A45),1))</f>
        <v>2</v>
      </c>
    </row>
    <row r="46" spans="1:10">
      <c r="A46" s="2">
        <v>2022</v>
      </c>
      <c r="B46" s="39">
        <f t="array" ref="B46">COUNT(IF((LEFT($A$3:$A$32,1)=B$43)*(YEAR($C$3:$C$32)=$A46),1))</f>
        <v>5</v>
      </c>
      <c r="C46" s="39">
        <f t="array" ref="C46">COUNT(IF((LEFT($A$3:$A$32,1)=C$43)*(YEAR($C$3:$C$32)=$A46),1))</f>
        <v>1</v>
      </c>
      <c r="D46" s="39">
        <f t="array" ref="D46">COUNT(IF((LEFT($A$3:$A$32,1)=D$43)*(YEAR($C$3:$C$32)=$A46),1))</f>
        <v>4</v>
      </c>
      <c r="E46" s="39">
        <f t="array" ref="E46">COUNT(IF((LEFT($A$3:$A$32,1)=E$43)*(YEAR($C$3:$C$32)=$A46),1))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A3" sqref="A3"/>
    </sheetView>
  </sheetViews>
  <sheetFormatPr defaultRowHeight="16.5"/>
  <cols>
    <col min="1" max="1" width="18.75" customWidth="1"/>
    <col min="2" max="2" width="14.875" bestFit="1" customWidth="1"/>
    <col min="3" max="3" width="12.375" bestFit="1" customWidth="1"/>
  </cols>
  <sheetData>
    <row r="2" spans="1:3">
      <c r="A2" s="49" t="s">
        <v>205</v>
      </c>
      <c r="B2" s="49" t="s">
        <v>207</v>
      </c>
    </row>
    <row r="3" spans="1:3">
      <c r="A3" t="s">
        <v>209</v>
      </c>
      <c r="B3" t="s">
        <v>206</v>
      </c>
      <c r="C3" s="48">
        <v>1</v>
      </c>
    </row>
    <row r="4" spans="1:3">
      <c r="B4" t="s">
        <v>214</v>
      </c>
      <c r="C4" s="50">
        <v>2500000</v>
      </c>
    </row>
    <row r="5" spans="1:3">
      <c r="A5" t="s">
        <v>210</v>
      </c>
      <c r="B5" t="s">
        <v>206</v>
      </c>
      <c r="C5" s="48">
        <v>8</v>
      </c>
    </row>
    <row r="6" spans="1:3">
      <c r="B6" t="s">
        <v>214</v>
      </c>
      <c r="C6" s="50">
        <v>8625000</v>
      </c>
    </row>
    <row r="7" spans="1:3">
      <c r="A7" t="s">
        <v>211</v>
      </c>
      <c r="B7" t="s">
        <v>206</v>
      </c>
      <c r="C7" s="48">
        <v>13</v>
      </c>
    </row>
    <row r="8" spans="1:3">
      <c r="B8" t="s">
        <v>214</v>
      </c>
      <c r="C8" s="50">
        <v>6230769.230769231</v>
      </c>
    </row>
    <row r="9" spans="1:3">
      <c r="A9" t="s">
        <v>212</v>
      </c>
      <c r="B9" t="s">
        <v>206</v>
      </c>
      <c r="C9" s="48">
        <v>3</v>
      </c>
    </row>
    <row r="10" spans="1:3">
      <c r="B10" t="s">
        <v>214</v>
      </c>
      <c r="C10" s="50">
        <v>10666666.666666666</v>
      </c>
    </row>
    <row r="11" spans="1:3">
      <c r="A11" t="s">
        <v>213</v>
      </c>
      <c r="B11" t="s">
        <v>206</v>
      </c>
      <c r="C11" s="48">
        <v>5</v>
      </c>
    </row>
    <row r="12" spans="1:3">
      <c r="B12" t="s">
        <v>214</v>
      </c>
      <c r="C12" s="50">
        <v>11800000</v>
      </c>
    </row>
    <row r="13" spans="1:3">
      <c r="A13" t="s">
        <v>208</v>
      </c>
      <c r="C13" s="48">
        <v>30</v>
      </c>
    </row>
    <row r="14" spans="1:3">
      <c r="A14" t="s">
        <v>215</v>
      </c>
      <c r="C14" s="5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D7" sqref="D7:K14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4" t="s">
        <v>20</v>
      </c>
      <c r="F6" s="45"/>
      <c r="G6" s="45"/>
      <c r="H6" s="45"/>
      <c r="I6" s="45"/>
      <c r="J6" s="45"/>
      <c r="K6" s="46"/>
    </row>
    <row r="7" spans="1:11">
      <c r="D7" s="51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3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3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3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3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3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3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3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93251B37-307D-41A6-9175-FD5C3AB8CCF6}">
      <formula1>D8/12=0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K6" sqref="K6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2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2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2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2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2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2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2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2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2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2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2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2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2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2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2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2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2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2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2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2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J28" sqref="J27:K28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tabSelected="1" workbookViewId="0"/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22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  <row r="5" spans="1:3">
      <c r="A5" s="22" t="s">
        <v>194</v>
      </c>
      <c r="B5" s="23">
        <v>41000000</v>
      </c>
      <c r="C5" s="22" t="s">
        <v>216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2023-01-09T08:56:00Z</cp:lastPrinted>
  <dcterms:created xsi:type="dcterms:W3CDTF">2021-05-31T11:17:08Z</dcterms:created>
  <dcterms:modified xsi:type="dcterms:W3CDTF">2024-09-11T05:43:27Z</dcterms:modified>
</cp:coreProperties>
</file>