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 codeName="{372AB895-14C1-FC20-EB20-F1B4BCFD95A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love\Desktop\길벗컴활1급총정리\기출\05회\"/>
    </mc:Choice>
  </mc:AlternateContent>
  <xr:revisionPtr revIDLastSave="0" documentId="13_ncr:1_{CBBC9049-E5F2-4CEF-B13A-6031AE317FDD}" xr6:coauthVersionLast="47" xr6:coauthVersionMax="47" xr10:uidLastSave="{00000000-0000-0000-0000-000000000000}"/>
  <bookViews>
    <workbookView xWindow="-120" yWindow="-120" windowWidth="20730" windowHeight="11310" firstSheet="1" activeTab="4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" i="3" l="1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4" i="3"/>
  <c r="H3" i="3"/>
  <c r="I36" i="3" a="1"/>
  <c r="I36" i="3" s="1"/>
  <c r="J36" i="3" a="1"/>
  <c r="J36" i="3"/>
  <c r="I37" i="3" a="1"/>
  <c r="I37" i="3" s="1"/>
  <c r="J37" i="3" a="1"/>
  <c r="J37" i="3"/>
  <c r="I38" i="3" a="1"/>
  <c r="I38" i="3" s="1"/>
  <c r="J38" i="3" a="1"/>
  <c r="J38" i="3"/>
  <c r="I39" i="3" a="1"/>
  <c r="I39" i="3" s="1"/>
  <c r="J39" i="3" a="1"/>
  <c r="J39" i="3"/>
  <c r="H37" i="3" a="1"/>
  <c r="H37" i="3" s="1"/>
  <c r="H38" i="3" a="1"/>
  <c r="H38" i="3"/>
  <c r="H39" i="3" a="1"/>
  <c r="H39" i="3" s="1"/>
  <c r="H36" i="3" a="1"/>
  <c r="H36" i="3" s="1"/>
  <c r="C44" i="3" a="1"/>
  <c r="C44" i="3" s="1"/>
  <c r="D44" i="3" a="1"/>
  <c r="D44" i="3"/>
  <c r="E44" i="3" a="1"/>
  <c r="E44" i="3" s="1"/>
  <c r="C45" i="3" a="1"/>
  <c r="C45" i="3"/>
  <c r="D45" i="3" a="1"/>
  <c r="D45" i="3" s="1"/>
  <c r="E45" i="3" a="1"/>
  <c r="E45" i="3"/>
  <c r="C46" i="3" a="1"/>
  <c r="C46" i="3" s="1"/>
  <c r="D46" i="3" a="1"/>
  <c r="D46" i="3"/>
  <c r="E46" i="3" a="1"/>
  <c r="E46" i="3" s="1"/>
  <c r="B45" i="3" a="1"/>
  <c r="B45" i="3" s="1"/>
  <c r="B46" i="3" a="1"/>
  <c r="B46" i="3"/>
  <c r="B44" i="3" a="1"/>
  <c r="B44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D7" i="1"/>
  <c r="A35" i="4"/>
  <c r="B5" i="1"/>
  <c r="I3" i="3" a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7" i="3" a="1"/>
  <c r="I15" i="3" a="1"/>
  <c r="I19" i="3" a="1"/>
  <c r="I23" i="3" a="1"/>
  <c r="I27" i="3" a="1"/>
  <c r="I31" i="3" a="1"/>
  <c r="I5" i="3" a="1"/>
  <c r="I9" i="3" a="1"/>
  <c r="I11" i="3" a="1"/>
  <c r="I13" i="3" a="1"/>
  <c r="I17" i="3" a="1"/>
  <c r="I21" i="3" a="1"/>
  <c r="I25" i="3" a="1"/>
  <c r="I29" i="3" a="1"/>
  <c r="I3" i="3" l="1"/>
  <c r="I29" i="3"/>
  <c r="I25" i="3"/>
  <c r="I21" i="3"/>
  <c r="I17" i="3"/>
  <c r="I13" i="3"/>
  <c r="I11" i="3"/>
  <c r="I9" i="3"/>
  <c r="I5" i="3"/>
  <c r="I31" i="3"/>
  <c r="I27" i="3"/>
  <c r="I23" i="3"/>
  <c r="I19" i="3"/>
  <c r="I15" i="3"/>
  <c r="I7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C7B84DA-8A82-4E18-989A-3E1C118FF950}" name="MS Access Database_Query" type="1" refreshedVersion="8" background="1">
    <dbPr connection="DSN=MS Access Database;DBQ=C:\길벗컴활1급총정리\기출\05회\대출관리.accdb;DefaultDir=C:\길벗컴활1급총정리\기출\05회;DriverId=25;FIL=MS Access;MaxBufferSize=2048;PageTimeout=5;" command="SELECT 대출정보.기간, 대출정보.대출금액, 대출정보.대출지점_x000d__x000a_FROM `C:\길벗컴활1급총정리\기출\05회\대출관리.accdb`.대출정보 대출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<sst xmlns="http://schemas.openxmlformats.org/spreadsheetml/2006/main" count="345" uniqueCount="216">
  <si>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</si>
  <si>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</si>
  <si>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</si>
  <si>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</si>
  <si>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</si>
  <si>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</si>
  <si>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</si>
  <si>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</si>
  <si>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</si>
  <si>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</si>
  <si>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</si>
  <si>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</si>
  <si>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</si>
  <si>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</si>
  <si>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</si>
  <si>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</si>
  <si>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</si>
  <si>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</si>
  <si>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</si>
  <si>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</si>
  <si>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</si>
  <si>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</si>
  <si>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</si>
  <si>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</si>
  <si>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</si>
  <si>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</si>
  <si>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</si>
  <si>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</si>
  <si>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</si>
  <si>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</si>
  <si>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</si>
  <si>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</si>
  <si>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</si>
  <si>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</si>
  <si>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</si>
  <si>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</si>
  <si>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</si>
  <si>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</si>
  <si>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</si>
  <si>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</si>
  <si>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</si>
  <si>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</si>
  <si>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</si>
  <si>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</si>
  <si>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</si>
  <si>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</si>
  <si>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</si>
  <si>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</si>
  <si>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</si>
  <si>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</si>
  <si>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</si>
  <si>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</si>
  <si>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</si>
  <si>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</si>
  <si>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</si>
  <si>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</si>
  <si>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</si>
  <si>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</si>
  <si>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</si>
  <si>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</si>
  <si>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</si>
  <si>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</si>
  <si>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</si>
  <si>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</si>
  <si>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</si>
  <si>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</si>
  <si>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</si>
  <si>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</si>
  <si>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</si>
  <si>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</si>
  <si>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</si>
  <si>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</si>
  <si>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</si>
  <si>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</si>
  <si>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</si>
  <si>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</si>
  <si>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</si>
  <si>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</si>
  <si>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</si>
  <si>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</si>
  <si>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</si>
  <si>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</si>
  <si>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</si>
  <si>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</si>
  <si>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</si>
  <si>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</si>
  <si>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</si>
  <si>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</si>
  <si>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</si>
  <si>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</si>
  <si>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</si>
  <si>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</si>
  <si>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</si>
  <si>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</si>
  <si>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</si>
  <si>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</si>
  <si>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</si>
  <si>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</si>
  <si>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</si>
  <si>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</si>
  <si>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</si>
  <si>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</si>
  <si>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</si>
  <si>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</si>
  <si>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</si>
  <si>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</si>
  <si>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</si>
  <si>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</si>
  <si>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</si>
  <si>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</si>
  <si>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</si>
  <si>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</si>
  <si>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</si>
  <si>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</si>
  <si>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</si>
  <si>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</si>
  <si>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</si>
  <si>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</si>
  <si>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</si>
  <si>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</si>
  <si>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</si>
  <si>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</si>
  <si>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</si>
  <si>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</si>
  <si>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</si>
  <si>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</si>
  <si>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</si>
  <si>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</si>
  <si>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</si>
  <si>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</si>
  <si>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</si>
  <si>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</si>
  <si>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</si>
  <si>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</si>
  <si>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</si>
  <si>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</si>
  <si>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</si>
  <si>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</si>
  <si>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</si>
  <si>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</si>
  <si>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</si>
  <si>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</si>
  <si>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</si>
  <si>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</si>
  <si>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</si>
  <si>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</si>
  <si>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</si>
  <si>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</si>
  <si>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</si>
  <si>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</si>
  <si>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</si>
  <si>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</si>
  <si>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</si>
  <si>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</si>
  <si>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</si>
  <si>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</si>
  <si>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</si>
  <si>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</si>
  <si>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</si>
  <si>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</si>
  <si>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</si>
  <si>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</si>
  <si>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</si>
  <si>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</si>
  <si>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</si>
  <si>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</si>
  <si>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</si>
  <si>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</si>
  <si>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</si>
  <si>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</si>
  <si>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</si>
  <si>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</si>
  <si>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</si>
  <si>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</si>
  <si>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</si>
  <si>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</si>
  <si>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</si>
  <si>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</si>
  <si>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</si>
  <si>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</si>
  <si>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</si>
  <si>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</si>
  <si>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</si>
  <si>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</si>
  <si>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</si>
  <si>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</si>
  <si>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</si>
  <si>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</si>
  <si>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</si>
  <si>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</si>
  <si>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</si>
  <si>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</si>
  <si>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</si>
  <si>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</si>
  <si>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</si>
  <si>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</si>
  <si>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</si>
  <si>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</si>
  <si>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</si>
  <si>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</si>
  <si>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</si>
  <si>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</si>
  <si>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</si>
  <si>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</si>
  <si>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</si>
  <si>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개수 : 대출지점</t>
  </si>
  <si>
    <t>평균 : 대출금액</t>
  </si>
  <si>
    <t>기간</t>
  </si>
  <si>
    <t>1-12</t>
  </si>
  <si>
    <t>13-24</t>
  </si>
  <si>
    <t>25-36</t>
  </si>
  <si>
    <t>37-48</t>
  </si>
  <si>
    <t>49-60</t>
  </si>
  <si>
    <t>값</t>
  </si>
  <si>
    <t>전체 개수 : 대출지점</t>
  </si>
  <si>
    <t>전체 평균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</si>
</sst>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9" fillId="0" borderId="0" xfId="0" applyFont="1">
      <alignment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ser>
          <c:idx val="3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4A-4E19-BBD4-C0B45512F4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  <a:endParaRPr lang="en-US" altLang="ko-K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1</xdr:rowOff>
    </xdr:from>
    <xdr:to>
      <xdr:col>9</xdr:col>
      <xdr:colOff>0</xdr:colOff>
      <xdr:row>3</xdr:row>
      <xdr:rowOff>1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5F01BDE-01B9-6FA1-5BD2-A2004ABD122E}"/>
            </a:ext>
          </a:extLst>
        </xdr:cNvPr>
        <xdr:cNvSpPr/>
      </xdr:nvSpPr>
      <xdr:spPr>
        <a:xfrm>
          <a:off x="5543550" y="209551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  <xdr:twoCellAnchor>
    <xdr:from>
      <xdr:col>8</xdr:col>
      <xdr:colOff>0</xdr:colOff>
      <xdr:row>4</xdr:row>
      <xdr:rowOff>1</xdr:rowOff>
    </xdr:from>
    <xdr:to>
      <xdr:col>9</xdr:col>
      <xdr:colOff>0</xdr:colOff>
      <xdr:row>6</xdr:row>
      <xdr:rowOff>1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0DDD612-290E-CC9C-8464-1CCE6DE62C70}"/>
            </a:ext>
          </a:extLst>
        </xdr:cNvPr>
        <xdr:cNvSpPr/>
      </xdr:nvSpPr>
      <xdr:spPr>
        <a:xfrm>
          <a:off x="5543550" y="838201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ve" refreshedDate="45524.788082523148" backgroundQuery="1" createdVersion="8" refreshedVersion="8" minRefreshableVersion="3" recordCount="30" xr:uid="{5177CC02-4E87-4DB7-8F40-AE85322AE0E1}">
  <cacheSource type="external" connectionId="1"/>
  <cacheFields count="3">
    <cacheField name="기간" numFmtId="0" sqlType="4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0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  <cacheField name="대출금액" numFmtId="0" sqlType="4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대출지점" numFmtId="0" sqlType="-9">
      <sharedItems count="4">
        <s v="충청"/>
        <s v="서울"/>
        <s v="경기"/>
        <s v="부산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</r>
  <r>
    <x v="1"/>
    <x v="0"/>
    <x v="1"/>
  </r>
  <r>
    <x v="2"/>
    <x v="1"/>
    <x v="2"/>
  </r>
  <r>
    <x v="3"/>
    <x v="2"/>
    <x v="2"/>
  </r>
  <r>
    <x v="1"/>
    <x v="3"/>
    <x v="1"/>
  </r>
  <r>
    <x v="4"/>
    <x v="4"/>
    <x v="3"/>
  </r>
  <r>
    <x v="1"/>
    <x v="5"/>
    <x v="2"/>
  </r>
  <r>
    <x v="5"/>
    <x v="6"/>
    <x v="3"/>
  </r>
  <r>
    <x v="1"/>
    <x v="0"/>
    <x v="2"/>
  </r>
  <r>
    <x v="4"/>
    <x v="1"/>
    <x v="1"/>
  </r>
  <r>
    <x v="1"/>
    <x v="0"/>
    <x v="0"/>
  </r>
  <r>
    <x v="5"/>
    <x v="7"/>
    <x v="3"/>
  </r>
  <r>
    <x v="5"/>
    <x v="8"/>
    <x v="3"/>
  </r>
  <r>
    <x v="4"/>
    <x v="0"/>
    <x v="1"/>
  </r>
  <r>
    <x v="2"/>
    <x v="5"/>
    <x v="1"/>
  </r>
  <r>
    <x v="4"/>
    <x v="1"/>
    <x v="0"/>
  </r>
  <r>
    <x v="6"/>
    <x v="9"/>
    <x v="2"/>
  </r>
  <r>
    <x v="6"/>
    <x v="10"/>
    <x v="2"/>
  </r>
  <r>
    <x v="0"/>
    <x v="0"/>
    <x v="1"/>
  </r>
  <r>
    <x v="5"/>
    <x v="8"/>
    <x v="2"/>
  </r>
  <r>
    <x v="2"/>
    <x v="1"/>
    <x v="1"/>
  </r>
  <r>
    <x v="4"/>
    <x v="1"/>
    <x v="0"/>
  </r>
  <r>
    <x v="1"/>
    <x v="4"/>
    <x v="2"/>
  </r>
  <r>
    <x v="5"/>
    <x v="8"/>
    <x v="0"/>
  </r>
  <r>
    <x v="2"/>
    <x v="11"/>
    <x v="3"/>
  </r>
  <r>
    <x v="6"/>
    <x v="12"/>
    <x v="3"/>
  </r>
  <r>
    <x v="2"/>
    <x v="13"/>
    <x v="0"/>
  </r>
  <r>
    <x v="4"/>
    <x v="6"/>
    <x v="2"/>
  </r>
  <r>
    <x v="2"/>
    <x v="0"/>
    <x v="0"/>
  </r>
  <r>
    <x v="1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E84E7B2-EC25-4B29-843A-3F202FE98A3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C14" firstHeaderRow="1" firstDataRow="1" firstDataCol="2"/>
  <pivotFields count="3"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  <pivotField dataField="1" compact="0" outline="0" showAll="0"/>
    <pivotField dataField="1" compact="0" outline="0" showAll="0"/>
  </pivotFields>
  <rowFields count="2">
    <field x="0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2" subtotal="count" baseField="0" baseItem="0"/>
    <dataField name="평균 : 대출금액" fld="1" subtotal="average" baseField="0" baseItem="2" numFmtId="41"/>
  </dataFields>
  <pivotTableStyleInfo name="PivotStyleLight8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zoomScaleNormal="100" workbookViewId="0">
      <selection activeCell="I3" sqref="I3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AND(LARGE($H$3:$H$32,5)&lt;=$H3,YEAR($A3)&gt;=2021)</f>
        <v>0</v>
      </c>
    </row>
    <row r="37" spans="1:4">
      <c r="A37" s="2" t="s">
        <v>66</v>
      </c>
      <c r="B37" s="12" t="s">
        <v>126</v>
      </c>
      <c r="C37" s="12" t="s">
        <v>123</v>
      </c>
      <c r="D37" s="2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L4" sqref="L4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IF($F3&lt;20,50,IF($F3&lt;60,100,150))+VLOOKUP($B3,$A$37:$E$39,MATCH($E3,$B$35:$E$35,1)+1,FALSE)</f>
        <v>1450</v>
      </c>
      <c r="H3" s="43">
        <f>PMT(IF($B3="일반",4%,3.5%)/12,$F3,-$E3)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IF($F4&lt;20,50,IF($F4&lt;60,100,150))+VLOOKUP($B4,$A$37:$E$39,MATCH($E4,$B$35:$E$35,1)+1,FALSE)</f>
        <v>1100</v>
      </c>
      <c r="H4" s="43">
        <f>PMT(IF($B4="일반",4%,3.5%)/12,$F4,-$E4)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3">
        <f t="shared" ref="H5:H32" si="1">PMT(IF($B5="일반",4%,3.5%)/12,$F5,-$E5)</f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3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3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3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3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3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3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3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3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3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3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3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3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3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3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3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3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3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3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3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3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3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3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3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3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3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3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3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4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5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LARGE((RIGHT($D$3:$D$32,2)=$G36)*$E$3:$E$32,H$35)</f>
        <v>10000000</v>
      </c>
      <c r="I36" s="14">
        <f t="array" ref="I36">LARGE((RIGHT($D$3:$D$32,2)=$G36)*$E$3:$E$32,I$35)</f>
        <v>8000000</v>
      </c>
      <c r="J36" s="14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LARGE((RIGHT($D$3:$D$32,2)=$G37)*$E$3:$E$32,H$35)</f>
        <v>4000000</v>
      </c>
      <c r="I37" s="14">
        <f t="array" ref="I37">LARGE((RIGHT($D$3:$D$32,2)=$G37)*$E$3:$E$32,I$35)</f>
        <v>3500000</v>
      </c>
      <c r="J37" s="14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LARGE((RIGHT($D$3:$D$32,2)=$G38)*$E$3:$E$32,H$35)</f>
        <v>15000000</v>
      </c>
      <c r="I38" s="14">
        <f t="array" ref="I38">LARGE((RIGHT($D$3:$D$32,2)=$G38)*$E$3:$E$32,I$35)</f>
        <v>10000000</v>
      </c>
      <c r="J38" s="14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LARGE((RIGHT($D$3:$D$32,2)=$G39)*$E$3:$E$32,H$35)</f>
        <v>35000000</v>
      </c>
      <c r="I39" s="14">
        <f t="array" ref="I39">LARGE((RIGHT($D$3:$D$32,2)=$G39)*$E$3:$E$32,I$35)</f>
        <v>27000000</v>
      </c>
      <c r="J39" s="14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6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6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2">
        <f t="array" ref="C44">COUNT(IF((LEFT($A$3:$A$32,1)=C$43)*(YEAR($C$3:$C$32)=$A44),1))</f>
        <v>1</v>
      </c>
      <c r="D44" s="2">
        <f t="array" ref="D44">COUNT(IF((LEFT($A$3:$A$32,1)=D$43)*(YEAR($C$3:$C$32)=$A44),1))</f>
        <v>1</v>
      </c>
      <c r="E44" s="2">
        <f t="array" ref="E44">COUNT(IF((LEFT($A$3:$A$32,1)=E$43)*(YEAR($C$3:$C$32)=$A44),1))</f>
        <v>0</v>
      </c>
    </row>
    <row r="45" spans="1:10">
      <c r="A45" s="2">
        <v>2021</v>
      </c>
      <c r="B45" s="2">
        <f t="array" ref="B45">COUNT(IF((LEFT($A$3:$A$32,1)=B$43)*(YEAR($C$3:$C$32)=$A45),1))</f>
        <v>2</v>
      </c>
      <c r="C45" s="2">
        <f t="array" ref="C45">COUNT(IF((LEFT($A$3:$A$32,1)=C$43)*(YEAR($C$3:$C$32)=$A45),1))</f>
        <v>4</v>
      </c>
      <c r="D45" s="2">
        <f t="array" ref="D45">COUNT(IF((LEFT($A$3:$A$32,1)=D$43)*(YEAR($C$3:$C$32)=$A45),1))</f>
        <v>4</v>
      </c>
      <c r="E45" s="2">
        <f t="array" ref="E45">COUNT(IF((LEFT($A$3:$A$32,1)=E$43)*(YEAR($C$3:$C$32)=$A45),1))</f>
        <v>2</v>
      </c>
    </row>
    <row r="46" spans="1:10">
      <c r="A46" s="2">
        <v>2022</v>
      </c>
      <c r="B46" s="2">
        <f t="array" ref="B46">COUNT(IF((LEFT($A$3:$A$32,1)=B$43)*(YEAR($C$3:$C$32)=$A46),1))</f>
        <v>5</v>
      </c>
      <c r="C46" s="2">
        <f t="array" ref="C46">COUNT(IF((LEFT($A$3:$A$32,1)=C$43)*(YEAR($C$3:$C$32)=$A46),1))</f>
        <v>1</v>
      </c>
      <c r="D46" s="2">
        <f t="array" ref="D46">COUNT(IF((LEFT($A$3:$A$32,1)=D$43)*(YEAR($C$3:$C$32)=$A46),1))</f>
        <v>4</v>
      </c>
      <c r="E46" s="2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5" sqref="A5"/>
    </sheetView>
  </sheetViews>
  <sheetFormatPr defaultRowHeight="16.5"/>
  <cols>
    <col min="1" max="1" width="7.5" bestFit="1" customWidth="1"/>
    <col min="2" max="2" width="14.875" bestFit="1" customWidth="1"/>
    <col min="3" max="3" width="12.375" bestFit="1" customWidth="1"/>
  </cols>
  <sheetData>
    <row r="2" spans="1:3">
      <c r="A2" s="39" t="s">
        <v>207</v>
      </c>
      <c r="B2" s="39" t="s">
        <v>213</v>
      </c>
    </row>
    <row r="3" spans="1:3">
      <c r="A3" t="s">
        <v>208</v>
      </c>
      <c r="B3" t="s">
        <v>205</v>
      </c>
      <c r="C3">
        <v>1</v>
      </c>
    </row>
    <row r="4" spans="1:3">
      <c r="B4" t="s">
        <v>206</v>
      </c>
      <c r="C4" s="40">
        <v>2500000</v>
      </c>
    </row>
    <row r="5" spans="1:3">
      <c r="A5" t="s">
        <v>209</v>
      </c>
      <c r="B5" t="s">
        <v>205</v>
      </c>
      <c r="C5">
        <v>8</v>
      </c>
    </row>
    <row r="6" spans="1:3">
      <c r="B6" t="s">
        <v>206</v>
      </c>
      <c r="C6" s="40">
        <v>8625000</v>
      </c>
    </row>
    <row r="7" spans="1:3">
      <c r="A7" t="s">
        <v>210</v>
      </c>
      <c r="B7" t="s">
        <v>205</v>
      </c>
      <c r="C7">
        <v>13</v>
      </c>
    </row>
    <row r="8" spans="1:3">
      <c r="B8" t="s">
        <v>206</v>
      </c>
      <c r="C8" s="40">
        <v>6230769.230769231</v>
      </c>
    </row>
    <row r="9" spans="1:3">
      <c r="A9" t="s">
        <v>211</v>
      </c>
      <c r="B9" t="s">
        <v>205</v>
      </c>
      <c r="C9">
        <v>3</v>
      </c>
    </row>
    <row r="10" spans="1:3">
      <c r="B10" t="s">
        <v>206</v>
      </c>
      <c r="C10" s="40">
        <v>10666666.666666666</v>
      </c>
    </row>
    <row r="11" spans="1:3">
      <c r="A11" t="s">
        <v>212</v>
      </c>
      <c r="B11" t="s">
        <v>205</v>
      </c>
      <c r="C11">
        <v>5</v>
      </c>
    </row>
    <row r="12" spans="1:3">
      <c r="B12" t="s">
        <v>206</v>
      </c>
      <c r="C12" s="40">
        <v>11800000</v>
      </c>
    </row>
    <row r="13" spans="1:3">
      <c r="A13" t="s">
        <v>214</v>
      </c>
      <c r="C13">
        <v>30</v>
      </c>
    </row>
    <row r="14" spans="1:3">
      <c r="A14" t="s">
        <v>215</v>
      </c>
      <c r="C14" s="40">
        <v>8116666.666666667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M6" sqref="M6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8" t="s">
        <v>20</v>
      </c>
      <c r="F6" s="49"/>
      <c r="G6" s="49"/>
      <c r="H6" s="49"/>
      <c r="I6" s="49"/>
      <c r="J6" s="49"/>
      <c r="K6" s="50"/>
    </row>
    <row r="7" spans="1:11">
      <c r="D7" s="4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7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7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7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7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7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7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7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C3C58C6D-E1B9-4376-8DDB-84EA25240FDF}">
      <formula1>MOD($D8,12)=0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tabSelected="1" workbookViewId="0">
      <selection activeCell="G3" sqref="G3:G22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1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1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1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1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1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1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1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1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1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1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1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1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1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1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1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1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1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1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1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1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topLeftCell="A8" workbookViewId="0">
      <selection activeCell="L17" sqref="L17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규리 김</cp:lastModifiedBy>
  <cp:lastPrinted>2024-08-20T09:53:48Z</cp:lastPrinted>
  <dcterms:created xsi:type="dcterms:W3CDTF">2021-05-31T11:17:08Z</dcterms:created>
  <dcterms:modified xsi:type="dcterms:W3CDTF">2024-08-20T10:35:49Z</dcterms:modified>
</cp:coreProperties>
</file>