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 codeName="{E757BCB4-07E6-AE0B-56E0-F0EEF7A6E26C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https://d.docs.live.net/8ac289f1a6d640cb/바탕 화면/기출/01회/"/>
    </mc:Choice>
  </mc:AlternateContent>
  <xr:revisionPtr revIDLastSave="3" documentId="13_ncr:1_{35F432A1-9444-4B34-BD18-B00A9FD97273}" xr6:coauthVersionLast="47" xr6:coauthVersionMax="47" xr10:uidLastSave="{992ABFCD-FB72-4E2C-BFFD-2D045DF89ACF}"/>
  <bookViews>
    <workbookView xWindow="-96" yWindow="0" windowWidth="11712" windowHeight="12336" firstSheet="4" activeTab="5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H37" i="3" l="1" a="1"/>
  <c r="H37" i="3"/>
  <c r="I37" i="3" a="1"/>
  <c r="I37" i="3"/>
  <c r="J37" i="3" a="1"/>
  <c r="J37" i="3"/>
  <c r="H38" i="3" a="1"/>
  <c r="H38" i="3"/>
  <c r="I38" i="3" a="1"/>
  <c r="I38" i="3"/>
  <c r="J38" i="3" a="1"/>
  <c r="J38" i="3"/>
  <c r="H39" i="3" a="1"/>
  <c r="H39" i="3"/>
  <c r="I39" i="3" a="1"/>
  <c r="I39" i="3"/>
  <c r="J39" i="3" a="1"/>
  <c r="J39" i="3"/>
  <c r="I36" i="3" a="1"/>
  <c r="I36" i="3" s="1"/>
  <c r="J36" i="3" a="1"/>
  <c r="J36" i="3" s="1"/>
  <c r="H36" i="3" a="1"/>
  <c r="H36" i="3" s="1"/>
  <c r="B45" i="3" a="1"/>
  <c r="B45" i="3"/>
  <c r="C45" i="3" a="1"/>
  <c r="C45" i="3"/>
  <c r="D45" i="3" a="1"/>
  <c r="D45" i="3"/>
  <c r="E45" i="3" a="1"/>
  <c r="E45" i="3"/>
  <c r="B46" i="3" a="1"/>
  <c r="B46" i="3"/>
  <c r="C46" i="3" a="1"/>
  <c r="C46" i="3"/>
  <c r="D46" i="3" a="1"/>
  <c r="D46" i="3"/>
  <c r="E46" i="3" a="1"/>
  <c r="E46" i="3"/>
  <c r="C44" i="3" a="1"/>
  <c r="C44" i="3" s="1"/>
  <c r="D44" i="3" a="1"/>
  <c r="D44" i="3"/>
  <c r="E44" i="3" a="1"/>
  <c r="E44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A35" i="4"/>
  <c r="B5" i="1"/>
  <c r="D7" i="1" s="1"/>
  <c r="I4" i="3" a="1"/>
  <c r="I12" i="3" a="1"/>
  <c r="I20" i="3" a="1"/>
  <c r="I13" i="3" a="1"/>
  <c r="I5" i="3" a="1"/>
  <c r="I21" i="3" a="1"/>
  <c r="I29" i="3" a="1"/>
  <c r="I6" i="3" a="1"/>
  <c r="I14" i="3" a="1"/>
  <c r="I22" i="3" a="1"/>
  <c r="I30" i="3" a="1"/>
  <c r="I26" i="3" a="1"/>
  <c r="I19" i="3" a="1"/>
  <c r="I28" i="3" a="1"/>
  <c r="I15" i="3" a="1"/>
  <c r="I16" i="3" a="1"/>
  <c r="I32" i="3" a="1"/>
  <c r="I9" i="3" a="1"/>
  <c r="I10" i="3" a="1"/>
  <c r="I27" i="3" a="1"/>
  <c r="I7" i="3" a="1"/>
  <c r="I23" i="3" a="1"/>
  <c r="I31" i="3" a="1"/>
  <c r="I8" i="3" a="1"/>
  <c r="I24" i="3" a="1"/>
  <c r="I17" i="3" a="1"/>
  <c r="I25" i="3" a="1"/>
  <c r="I18" i="3" a="1"/>
  <c r="I11" i="3" a="1"/>
  <c r="I3" i="3" a="1"/>
  <c r="I11" i="3" l="1"/>
  <c r="I18" i="3"/>
  <c r="I25" i="3"/>
  <c r="I17" i="3"/>
  <c r="I24" i="3"/>
  <c r="I8" i="3"/>
  <c r="I31" i="3"/>
  <c r="I23" i="3"/>
  <c r="I7" i="3"/>
  <c r="I27" i="3"/>
  <c r="I10" i="3"/>
  <c r="I9" i="3"/>
  <c r="I32" i="3"/>
  <c r="I16" i="3"/>
  <c r="I15" i="3"/>
  <c r="I28" i="3"/>
  <c r="I19" i="3"/>
  <c r="I26" i="3"/>
  <c r="I30" i="3"/>
  <c r="I22" i="3"/>
  <c r="I14" i="3"/>
  <c r="I6" i="3"/>
  <c r="I29" i="3"/>
  <c r="I21" i="3"/>
  <c r="I5" i="3"/>
  <c r="I13" i="3"/>
  <c r="I20" i="3"/>
  <c r="I12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160D7E3-F672-4703-A1BB-0FFEB1936FB8}" sourceFile="C:\Users\User\OneDrive\바탕 화면\기출\01회\대출관리.accdb" keepAlive="1" name="대출관리" type="5" refreshedVersion="8" background="1">
    <dbPr connection="Provider=Microsoft.ACE.OLEDB.12.0;User ID=Admin;Data Source=C:\Users\User\OneDrive\바탕 화면\기출\01회\대출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출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<sst xmlns="http://schemas.openxmlformats.org/spreadsheetml/2006/main" count="347" uniqueCount="218">
  <si>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</si>
  <si>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</si>
  <si>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</si>
  <si>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</si>
  <si>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</si>
  <si>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</si>
  <si>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</si>
  <si>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</si>
  <si>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</si>
  <si>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</si>
  <si>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</si>
  <si>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</si>
  <si>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</si>
  <si>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</si>
  <si>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</si>
  <si>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</si>
  <si>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</si>
  <si>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</si>
  <si>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</si>
  <si>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</si>
  <si>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</si>
  <si>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</si>
  <si>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</si>
  <si>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</si>
  <si>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</si>
  <si>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</si>
  <si>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</si>
  <si>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</si>
  <si>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</si>
  <si>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</si>
  <si>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</si>
  <si>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</si>
  <si>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</si>
  <si>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</si>
  <si>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</si>
  <si>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</si>
  <si>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</si>
  <si>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</si>
  <si>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</si>
  <si>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</si>
  <si>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</si>
  <si>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</si>
  <si>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</si>
  <si>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</si>
  <si>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</si>
  <si>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</si>
  <si>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</si>
  <si>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</si>
  <si>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</si>
  <si>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</si>
  <si>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</si>
  <si>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</si>
  <si>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</si>
  <si>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</si>
  <si>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</si>
  <si>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</si>
  <si>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</si>
  <si>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</si>
  <si>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</si>
  <si>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</si>
  <si>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</si>
  <si>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</si>
  <si>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</si>
  <si>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</si>
  <si>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</si>
  <si>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</si>
  <si>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</si>
  <si>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</si>
  <si>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</si>
  <si>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</si>
  <si>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</si>
  <si>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</si>
  <si>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</si>
  <si>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</si>
  <si>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</si>
  <si>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</si>
  <si>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</si>
  <si>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</si>
  <si>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</si>
  <si>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</si>
  <si>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</si>
  <si>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</si>
  <si>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</si>
  <si>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</si>
  <si>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</si>
  <si>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</si>
  <si>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</si>
  <si>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</si>
  <si>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</si>
  <si>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</si>
  <si>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</si>
  <si>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</si>
  <si>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</si>
  <si>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</si>
  <si>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</si>
  <si>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</si>
  <si>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</si>
  <si>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</si>
  <si>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</si>
  <si>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</si>
  <si>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</si>
  <si>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</si>
  <si>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</si>
  <si>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</si>
  <si>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</si>
  <si>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</si>
  <si>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</si>
  <si>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</si>
  <si>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</si>
  <si>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</si>
  <si>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</si>
  <si>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</si>
  <si>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</si>
  <si>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</si>
  <si>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</si>
  <si>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</si>
  <si>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</si>
  <si>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</si>
  <si>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</si>
  <si>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</si>
  <si>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</si>
  <si>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</si>
  <si>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</si>
  <si>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</si>
  <si>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</si>
  <si>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</si>
  <si>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</si>
  <si>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</si>
  <si>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</si>
  <si>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</si>
  <si>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</si>
  <si>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</si>
  <si>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</si>
  <si>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</si>
  <si>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</si>
  <si>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</si>
  <si>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</si>
  <si>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</si>
  <si>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</si>
  <si>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</si>
  <si>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</si>
  <si>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</si>
  <si>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</si>
  <si>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</si>
  <si>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</si>
  <si>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</si>
  <si>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</si>
  <si>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</si>
  <si>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</si>
  <si>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</si>
  <si>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</si>
  <si>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</si>
  <si>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</si>
  <si>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</si>
  <si>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</si>
  <si>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</si>
  <si>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</si>
  <si>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</si>
  <si>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</si>
  <si>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</si>
  <si>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</si>
  <si>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</si>
  <si>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</si>
  <si>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</si>
  <si>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</si>
  <si>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</si>
  <si>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</si>
  <si>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</si>
  <si>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</si>
  <si>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</si>
  <si>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</si>
  <si>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</si>
  <si>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</si>
  <si>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</si>
  <si>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</si>
  <si>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</si>
  <si>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</si>
  <si>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</si>
  <si>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</si>
  <si>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</si>
  <si>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</si>
  <si>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</si>
  <si>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</si>
  <si>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</si>
  <si>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</si>
  <si>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</si>
  <si>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</si>
  <si>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</si>
  <si>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</si>
  <si>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</si>
  <si>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</si>
  <si>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</si>
  <si>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</si>
  <si>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</si>
  <si>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</si>
  <si>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</si>
  <si>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</si>
  <si>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</si>
  <si>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</si>
  <si>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</si>
  <si>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</si>
  <si>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</si>
  <si>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</si>
  <si>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</si>
  <si>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</si>
  <si>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대출지점</t>
    <phoneticPr fontId="1" type="noConversion"/>
  </si>
  <si>
    <t>개수 : 대출지점</t>
  </si>
  <si>
    <t>전체 개수 : 대출지점</t>
  </si>
  <si>
    <t>기간</t>
  </si>
  <si>
    <t>값</t>
  </si>
  <si>
    <t>1-12</t>
  </si>
  <si>
    <t>13-24</t>
  </si>
  <si>
    <t>25-36</t>
  </si>
  <si>
    <t>37-48</t>
  </si>
  <si>
    <t>49-60</t>
  </si>
  <si>
    <t>평균 : 대출금액</t>
  </si>
  <si>
    <t>전체 평균 : 대출금액</t>
  </si>
  <si>
    <t>섹스머신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</si>
</sst>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  <numFmt numFmtId="180" formatCode="[Blue][&gt;=30]0;[Magenta]&quot;▣ 소장&quot;;0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80" fontId="6" fillId="0" borderId="1" xfId="8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전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524500" y="22098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서식전용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524500" y="88392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0</xdr:row>
          <xdr:rowOff>106680</xdr:rowOff>
        </xdr:from>
        <xdr:to>
          <xdr:col>5</xdr:col>
          <xdr:colOff>76200</xdr:colOff>
          <xdr:row>2</xdr:row>
          <xdr:rowOff>38100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81.823762962966" backgroundQuery="1" createdVersion="8" refreshedVersion="8" minRefreshableVersion="3" recordCount="30" xr:uid="{CDE1DA56-6EE8-452E-9BD6-9D31E7A2AA99}">
  <cacheSource type="external" connectionId="1"/>
  <cacheFields count="9">
    <cacheField name="대출번호" numFmtId="0">
      <sharedItems count="30">
        <s v="M04-08"/>
        <s v="M01-23"/>
        <s v="M02-12"/>
        <s v="Y02-26"/>
        <s v="M01-27"/>
        <s v="M03-37"/>
        <s v="K02-59"/>
        <s v="Y03-08"/>
        <s v="M02-14"/>
        <s v="Y01-07"/>
        <s v="K04-02"/>
        <s v="J03-26"/>
        <s v="K03-05"/>
        <s v="M01-37"/>
        <s v="K01-02"/>
        <s v="Y04-48"/>
        <s v="Y02-67"/>
        <s v="J02-38"/>
        <s v="K01-38"/>
        <s v="J02-01"/>
        <s v="M01-64"/>
        <s v="Y04-15"/>
        <s v="K02-28"/>
        <s v="J04-26"/>
        <s v="K03-52"/>
        <s v="Y03-88"/>
        <s v="J04-31"/>
        <s v="M02-06"/>
        <s v="K04-35"/>
        <s v="J01-42"/>
      </sharedItems>
    </cacheField>
    <cacheField name="성명" numFmtId="0">
      <sharedItems count="30">
        <s v="김진석"/>
        <s v="구준식"/>
        <s v="이진태"/>
        <s v="이재철"/>
        <s v="박세희"/>
        <s v="박순영"/>
        <s v="이성재"/>
        <s v="설진구"/>
        <s v="이영민"/>
        <s v="도희철"/>
        <s v="우진우"/>
        <s v="민애라"/>
        <s v="민승렬"/>
        <s v="최만용"/>
        <s v="오태열"/>
        <s v="장우석"/>
        <s v="형연주"/>
        <s v="이민주"/>
        <s v="정대식"/>
        <s v="김춘복"/>
        <s v="이영진"/>
        <s v="진영태"/>
        <s v="임현석"/>
        <s v="남지철"/>
        <s v="국선재"/>
        <s v="김상진"/>
        <s v="민인희"/>
        <s v="최철식"/>
        <s v="박철형"/>
        <s v="성철수"/>
      </sharedItems>
    </cacheField>
    <cacheField name="주민등록번호" numFmtId="0">
      <sharedItems count="30">
        <s v="710618-1061918"/>
        <s v="680909-1833529"/>
        <s v="580217-1584916"/>
        <s v="701125-1178421"/>
        <s v="570519-2027689"/>
        <s v="591129-2174812"/>
        <s v="630517-1848916"/>
        <s v="530925-1026711"/>
        <s v="670418-1154378"/>
        <s v="680722-1104775"/>
        <s v="720819-2177410"/>
        <s v="700215-2245773"/>
        <s v="630225-1462892"/>
        <s v="721105-1471885"/>
        <s v="531227-1344216"/>
        <s v="792817-1992418"/>
        <s v="730205-2848619"/>
        <s v="600629-2005884"/>
        <s v="640828-1189775"/>
        <s v="711211-1038429"/>
        <s v="650719-1288776"/>
        <s v="700412-1877519"/>
        <s v="650903-1848697"/>
        <s v="581105-1067449"/>
        <s v="620728-1048731"/>
        <s v="670214-1397503"/>
        <s v="681205-2027817"/>
        <s v="700710-1179826"/>
        <s v="630714-2177475"/>
        <s v="730906-1025428"/>
      </sharedItems>
    </cacheField>
    <cacheField name="주소" numFmtId="0">
      <sharedItems count="26">
        <s v="대전시 유성구 온천동"/>
        <s v="서울시 종로구 팔판동"/>
        <s v="경기도 안양시 동안구"/>
        <s v="서울시 서대문구 역촌동"/>
        <s v="부산시 중구 대창동"/>
        <s v="경기도 부천시 원미구"/>
        <s v="경기도 시흥시 은행동"/>
        <s v="서울시 강남구 역삼동"/>
        <s v="대전시 유성구 어은동"/>
        <s v="부산시 동구 범일동"/>
        <s v="부산시 부산진구 동평동"/>
        <s v="서울시 중구 필동"/>
        <s v="서울시 양천구 목동"/>
        <s v="대전시 서구 둔산동"/>
        <s v="경기도 수원시 장안구"/>
        <s v="경기도 성남시 분당구"/>
        <s v="서울시 송파구 문정동"/>
        <s v="경기도 수원시 권선구"/>
        <s v="서울시 영등포구 영등포동"/>
        <s v="충남 천안시 불당동"/>
        <s v="대전시 대덕구 법동"/>
        <s v="부산시 서구 서대신동"/>
        <s v="부산시 남구 문현동"/>
        <s v="대전시 동구 판암동"/>
        <s v="경기도 안양시 만안구"/>
        <s v="서울시 종로구 무교동"/>
      </sharedItems>
    </cacheField>
    <cacheField name="대출지점" numFmtId="0">
      <sharedItems count="4">
        <s v="충청"/>
        <s v="서울"/>
        <s v="경기"/>
        <s v="부산"/>
      </sharedItems>
    </cacheField>
    <cacheField name="대출일" numFmtId="0">
      <sharedItems containsSemiMixedTypes="0" containsNonDate="0" containsDate="1" containsString="0" minDate="2019-07-20T00:00:00" maxDate="2022-12-16T00:00:00" count="30">
        <d v="2022-12-15T00:00:00"/>
        <d v="2022-06-12T00:00:00"/>
        <d v="2022-11-27T00:00:00"/>
        <d v="2022-10-24T00:00:00"/>
        <d v="2021-08-17T00:00:00"/>
        <d v="2022-12-09T00:00:00"/>
        <d v="2022-02-13T00:00:00"/>
        <d v="2021-06-12T00:00:00"/>
        <d v="2021-03-25T00:00:00"/>
        <d v="2021-06-24T00:00:00"/>
        <d v="2022-06-07T00:00:00"/>
        <d v="2021-12-18T00:00:00"/>
        <d v="2021-10-09T00:00:00"/>
        <d v="2020-05-17T00:00:00"/>
        <d v="2022-09-02T00:00:00"/>
        <d v="2021-08-31T00:00:00"/>
        <d v="2020-08-21T00:00:00"/>
        <d v="2022-01-20T00:00:00"/>
        <d v="2022-05-14T00:00:00"/>
        <d v="2021-03-22T00:00:00"/>
        <d v="2022-09-12T00:00:00"/>
        <d v="2021-05-18T00:00:00"/>
        <d v="2022-06-24T00:00:00"/>
        <d v="2019-07-20T00:00:00"/>
        <d v="2021-08-03T00:00:00"/>
        <d v="2022-05-26T00:00:00"/>
        <d v="2022-12-03T00:00:00"/>
        <d v="2020-08-16T00:00:00"/>
        <d v="2022-05-01T00:00:00"/>
        <d v="2021-12-09T00:00:00"/>
      </sharedItems>
    </cacheField>
    <cacheField name="대출종류" numFmtId="0">
      <sharedItems count="4">
        <s v="무보증신용대출"/>
        <s v="예부적금담보대출"/>
        <s v="국민주택기금대출"/>
        <s v="주택자금대출"/>
      </sharedItems>
    </cacheField>
    <cacheField name="대출금액" numFmtId="0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기간" numFmtId="0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8">
        <rangePr autoStart="0" autoEnd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</r>
  <r>
    <x v="1"/>
    <x v="1"/>
    <x v="1"/>
    <x v="1"/>
    <x v="1"/>
    <x v="1"/>
    <x v="0"/>
    <x v="0"/>
    <x v="1"/>
  </r>
  <r>
    <x v="2"/>
    <x v="2"/>
    <x v="2"/>
    <x v="2"/>
    <x v="2"/>
    <x v="2"/>
    <x v="0"/>
    <x v="1"/>
    <x v="2"/>
  </r>
  <r>
    <x v="3"/>
    <x v="3"/>
    <x v="3"/>
    <x v="2"/>
    <x v="2"/>
    <x v="3"/>
    <x v="1"/>
    <x v="2"/>
    <x v="3"/>
  </r>
  <r>
    <x v="4"/>
    <x v="4"/>
    <x v="4"/>
    <x v="3"/>
    <x v="1"/>
    <x v="4"/>
    <x v="0"/>
    <x v="3"/>
    <x v="1"/>
  </r>
  <r>
    <x v="5"/>
    <x v="5"/>
    <x v="5"/>
    <x v="4"/>
    <x v="3"/>
    <x v="5"/>
    <x v="0"/>
    <x v="4"/>
    <x v="4"/>
  </r>
  <r>
    <x v="6"/>
    <x v="6"/>
    <x v="6"/>
    <x v="5"/>
    <x v="2"/>
    <x v="6"/>
    <x v="2"/>
    <x v="5"/>
    <x v="1"/>
  </r>
  <r>
    <x v="7"/>
    <x v="7"/>
    <x v="7"/>
    <x v="4"/>
    <x v="3"/>
    <x v="7"/>
    <x v="1"/>
    <x v="6"/>
    <x v="5"/>
  </r>
  <r>
    <x v="8"/>
    <x v="8"/>
    <x v="8"/>
    <x v="6"/>
    <x v="2"/>
    <x v="8"/>
    <x v="0"/>
    <x v="0"/>
    <x v="1"/>
  </r>
  <r>
    <x v="9"/>
    <x v="9"/>
    <x v="9"/>
    <x v="7"/>
    <x v="1"/>
    <x v="9"/>
    <x v="1"/>
    <x v="1"/>
    <x v="4"/>
  </r>
  <r>
    <x v="10"/>
    <x v="10"/>
    <x v="10"/>
    <x v="8"/>
    <x v="0"/>
    <x v="10"/>
    <x v="2"/>
    <x v="0"/>
    <x v="1"/>
  </r>
  <r>
    <x v="11"/>
    <x v="11"/>
    <x v="11"/>
    <x v="9"/>
    <x v="3"/>
    <x v="11"/>
    <x v="3"/>
    <x v="7"/>
    <x v="5"/>
  </r>
  <r>
    <x v="12"/>
    <x v="12"/>
    <x v="12"/>
    <x v="10"/>
    <x v="3"/>
    <x v="12"/>
    <x v="2"/>
    <x v="8"/>
    <x v="5"/>
  </r>
  <r>
    <x v="13"/>
    <x v="13"/>
    <x v="13"/>
    <x v="11"/>
    <x v="1"/>
    <x v="13"/>
    <x v="0"/>
    <x v="0"/>
    <x v="4"/>
  </r>
  <r>
    <x v="14"/>
    <x v="14"/>
    <x v="14"/>
    <x v="12"/>
    <x v="1"/>
    <x v="14"/>
    <x v="2"/>
    <x v="5"/>
    <x v="2"/>
  </r>
  <r>
    <x v="15"/>
    <x v="15"/>
    <x v="15"/>
    <x v="13"/>
    <x v="0"/>
    <x v="15"/>
    <x v="1"/>
    <x v="1"/>
    <x v="4"/>
  </r>
  <r>
    <x v="16"/>
    <x v="16"/>
    <x v="16"/>
    <x v="14"/>
    <x v="2"/>
    <x v="16"/>
    <x v="1"/>
    <x v="9"/>
    <x v="6"/>
  </r>
  <r>
    <x v="17"/>
    <x v="17"/>
    <x v="17"/>
    <x v="15"/>
    <x v="2"/>
    <x v="17"/>
    <x v="3"/>
    <x v="10"/>
    <x v="6"/>
  </r>
  <r>
    <x v="18"/>
    <x v="18"/>
    <x v="18"/>
    <x v="16"/>
    <x v="1"/>
    <x v="18"/>
    <x v="2"/>
    <x v="0"/>
    <x v="0"/>
  </r>
  <r>
    <x v="19"/>
    <x v="19"/>
    <x v="19"/>
    <x v="17"/>
    <x v="2"/>
    <x v="19"/>
    <x v="3"/>
    <x v="8"/>
    <x v="5"/>
  </r>
  <r>
    <x v="20"/>
    <x v="20"/>
    <x v="20"/>
    <x v="18"/>
    <x v="1"/>
    <x v="20"/>
    <x v="0"/>
    <x v="1"/>
    <x v="2"/>
  </r>
  <r>
    <x v="21"/>
    <x v="21"/>
    <x v="21"/>
    <x v="19"/>
    <x v="0"/>
    <x v="21"/>
    <x v="1"/>
    <x v="1"/>
    <x v="4"/>
  </r>
  <r>
    <x v="22"/>
    <x v="22"/>
    <x v="22"/>
    <x v="14"/>
    <x v="2"/>
    <x v="22"/>
    <x v="2"/>
    <x v="4"/>
    <x v="1"/>
  </r>
  <r>
    <x v="23"/>
    <x v="23"/>
    <x v="23"/>
    <x v="20"/>
    <x v="0"/>
    <x v="23"/>
    <x v="3"/>
    <x v="8"/>
    <x v="5"/>
  </r>
  <r>
    <x v="24"/>
    <x v="24"/>
    <x v="24"/>
    <x v="21"/>
    <x v="3"/>
    <x v="24"/>
    <x v="2"/>
    <x v="11"/>
    <x v="2"/>
  </r>
  <r>
    <x v="25"/>
    <x v="25"/>
    <x v="25"/>
    <x v="22"/>
    <x v="3"/>
    <x v="25"/>
    <x v="1"/>
    <x v="12"/>
    <x v="6"/>
  </r>
  <r>
    <x v="26"/>
    <x v="26"/>
    <x v="26"/>
    <x v="23"/>
    <x v="0"/>
    <x v="26"/>
    <x v="3"/>
    <x v="13"/>
    <x v="2"/>
  </r>
  <r>
    <x v="27"/>
    <x v="27"/>
    <x v="27"/>
    <x v="24"/>
    <x v="2"/>
    <x v="27"/>
    <x v="0"/>
    <x v="6"/>
    <x v="4"/>
  </r>
  <r>
    <x v="28"/>
    <x v="28"/>
    <x v="28"/>
    <x v="13"/>
    <x v="0"/>
    <x v="28"/>
    <x v="2"/>
    <x v="0"/>
    <x v="2"/>
  </r>
  <r>
    <x v="29"/>
    <x v="29"/>
    <x v="29"/>
    <x v="25"/>
    <x v="1"/>
    <x v="29"/>
    <x v="3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EF47A9-A88B-4E44-95D7-68767C99C6E3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9"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dataField="1" compact="0" outline="0" showAll="0"/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8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4" subtotal="count" baseField="0" baseItem="0"/>
    <dataField name="평균 : 대출금액" fld="7" subtotal="average" baseField="8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workbookViewId="0">
      <selection activeCell="K14" sqref="K14"/>
    </sheetView>
  </sheetViews>
  <sheetFormatPr defaultColWidth="11.69921875" defaultRowHeight="17.399999999999999"/>
  <cols>
    <col min="1" max="1" width="11.3984375" customWidth="1"/>
    <col min="2" max="2" width="7.19921875" customWidth="1"/>
    <col min="3" max="3" width="7.8984375" customWidth="1"/>
    <col min="4" max="4" width="13" bestFit="1" customWidth="1"/>
    <col min="5" max="5" width="11" customWidth="1"/>
    <col min="6" max="6" width="9" bestFit="1" customWidth="1"/>
    <col min="7" max="7" width="10.19921875" customWidth="1"/>
    <col min="8" max="8" width="11.3984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AND(LARGE($H$3:$H$32,5)&lt;=H3,YEAR(A3)&gt;=2021)</f>
        <v>0</v>
      </c>
    </row>
    <row r="37" spans="1:4">
      <c r="A37" t="s">
        <v>5</v>
      </c>
      <c r="B37" t="s">
        <v>126</v>
      </c>
      <c r="C37" t="s">
        <v>205</v>
      </c>
      <c r="D37" t="s">
        <v>6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Normal="100" workbookViewId="0">
      <selection activeCell="J10" sqref="J10"/>
    </sheetView>
  </sheetViews>
  <sheetFormatPr defaultRowHeight="17.399999999999999"/>
  <cols>
    <col min="2" max="2" width="13.09765625" bestFit="1" customWidth="1"/>
    <col min="3" max="5" width="14.19921875" bestFit="1" customWidth="1"/>
    <col min="6" max="6" width="9" bestFit="1" customWidth="1"/>
    <col min="7" max="7" width="11" bestFit="1" customWidth="1"/>
    <col min="8" max="8" width="13.19921875" bestFit="1" customWidth="1"/>
    <col min="9" max="10" width="12.89843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IF(F3&lt;20,50,IF(F3&lt;60,100,150))+VLOOKUP(B3,$A$37:$E$39,MATCH($E3,$B$35:$E$35,1)+1,FALSE)</f>
        <v>1450</v>
      </c>
      <c r="H3" s="40">
        <f>PMT(IF($B3="일반",4%,3.5%)/12,F3,-E3)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IF(F4&lt;20,50,IF(F4&lt;60,100,150))+VLOOKUP(B4,$A$37:$E$39,MATCH($E4,$B$35:$E$35,1)+1,FALSE)</f>
        <v>1100</v>
      </c>
      <c r="H4" s="40">
        <f t="shared" ref="H4:H32" si="1">PMT(IF($B4="일반",4%,3.5%)/12,F4,-E4)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40">
        <f t="shared" si="1"/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0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40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0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40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0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0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40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0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0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0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40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40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40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0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0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40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0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40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40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40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0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0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40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0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40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0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40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4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5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>
        <f t="array" ref="H36">LARGE(($G36=RIGHT($D$3:$D$32,2))*$E$3:$E$32,H$35)</f>
        <v>10000000</v>
      </c>
      <c r="I36" s="14">
        <f t="array" ref="I36">LARGE(($G36=RIGHT($D$3:$D$32,2))*$E$3:$E$32,I$35)</f>
        <v>8000000</v>
      </c>
      <c r="J36" s="14">
        <f t="array" ref="J36">LARGE(($G36=RIGHT($D$3:$D$32,2))*$E$3:$E$32,J$35)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LARGE(($G37=RIGHT($D$3:$D$32,2))*$E$3:$E$32,H$35)</f>
        <v>4000000</v>
      </c>
      <c r="I37" s="14">
        <f t="array" ref="I37">LARGE(($G37=RIGHT($D$3:$D$32,2))*$E$3:$E$32,I$35)</f>
        <v>3500000</v>
      </c>
      <c r="J37" s="14">
        <f t="array" ref="J37">LARGE(($G37=RIGHT($D$3:$D$32,2))*$E$3:$E$32,J$35)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LARGE(($G38=RIGHT($D$3:$D$32,2))*$E$3:$E$32,H$35)</f>
        <v>15000000</v>
      </c>
      <c r="I38" s="14">
        <f t="array" ref="I38">LARGE(($G38=RIGHT($D$3:$D$32,2))*$E$3:$E$32,I$35)</f>
        <v>10000000</v>
      </c>
      <c r="J38" s="14">
        <f t="array" ref="J38">LARGE(($G38=RIGHT($D$3:$D$32,2))*$E$3:$E$32,J$35)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LARGE(($G39=RIGHT($D$3:$D$32,2))*$E$3:$E$32,H$35)</f>
        <v>35000000</v>
      </c>
      <c r="I39" s="14">
        <f t="array" ref="I39">LARGE(($G39=RIGHT($D$3:$D$32,2))*$E$3:$E$32,I$35)</f>
        <v>27000000</v>
      </c>
      <c r="J39" s="14">
        <f t="array" ref="J39">LARGE(($G39=RIGHT($D$3:$D$32,2))*$E$3:$E$32,J$35)</f>
        <v>15000000</v>
      </c>
    </row>
    <row r="41" spans="1:10">
      <c r="A41" t="s">
        <v>202</v>
      </c>
    </row>
    <row r="42" spans="1:10">
      <c r="A42" s="46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6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COUNT(IF((B$43=LEFT($A$3:$A$32,1))*($A44=YEAR($C$3:$C$32)),1))</f>
        <v>1</v>
      </c>
      <c r="C44" s="2">
        <f t="array" ref="C44">COUNT(IF((C$43=LEFT($A$3:$A$32,1))*($A44=YEAR($C$3:$C$32)),1))</f>
        <v>1</v>
      </c>
      <c r="D44" s="2">
        <f t="array" ref="D44">COUNT(IF((D$43=LEFT($A$3:$A$32,1))*($A44=YEAR($C$3:$C$32)),1))</f>
        <v>1</v>
      </c>
      <c r="E44" s="2">
        <f t="array" ref="E44">COUNT(IF((E$43=LEFT($A$3:$A$32,1))*($A44=YEAR($C$3:$C$32)),1))</f>
        <v>0</v>
      </c>
    </row>
    <row r="45" spans="1:10">
      <c r="A45" s="2">
        <v>2021</v>
      </c>
      <c r="B45" s="2">
        <f t="array" ref="B45">COUNT(IF((B$43=LEFT($A$3:$A$32,1))*($A45=YEAR($C$3:$C$32)),1))</f>
        <v>2</v>
      </c>
      <c r="C45" s="2">
        <f t="array" ref="C45">COUNT(IF((C$43=LEFT($A$3:$A$32,1))*($A45=YEAR($C$3:$C$32)),1))</f>
        <v>4</v>
      </c>
      <c r="D45" s="2">
        <f t="array" ref="D45">COUNT(IF((D$43=LEFT($A$3:$A$32,1))*($A45=YEAR($C$3:$C$32)),1))</f>
        <v>4</v>
      </c>
      <c r="E45" s="2">
        <f t="array" ref="E45">COUNT(IF((E$43=LEFT($A$3:$A$32,1))*($A45=YEAR($C$3:$C$32)),1))</f>
        <v>2</v>
      </c>
    </row>
    <row r="46" spans="1:10">
      <c r="A46" s="2">
        <v>2022</v>
      </c>
      <c r="B46" s="2">
        <f t="array" ref="B46">COUNT(IF((B$43=LEFT($A$3:$A$32,1))*($A46=YEAR($C$3:$C$32)),1))</f>
        <v>5</v>
      </c>
      <c r="C46" s="2">
        <f t="array" ref="C46">COUNT(IF((C$43=LEFT($A$3:$A$32,1))*($A46=YEAR($C$3:$C$32)),1))</f>
        <v>1</v>
      </c>
      <c r="D46" s="2">
        <f t="array" ref="D46">COUNT(IF((D$43=LEFT($A$3:$A$32,1))*($A46=YEAR($C$3:$C$32)),1))</f>
        <v>4</v>
      </c>
      <c r="E46" s="2">
        <f t="array" ref="E46">COUNT(IF((E$43=LEFT($A$3:$A$32,1))*($A46=YEAR($C$3:$C$32)),1))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F6" sqref="F6"/>
    </sheetView>
  </sheetViews>
  <sheetFormatPr defaultRowHeight="17.399999999999999"/>
  <cols>
    <col min="1" max="1" width="18.796875" bestFit="1" customWidth="1"/>
    <col min="2" max="2" width="14.09765625" bestFit="1" customWidth="1"/>
    <col min="3" max="3" width="11.69921875" bestFit="1" customWidth="1"/>
  </cols>
  <sheetData>
    <row r="2" spans="1:3">
      <c r="A2" s="41" t="s">
        <v>208</v>
      </c>
      <c r="B2" s="41" t="s">
        <v>209</v>
      </c>
    </row>
    <row r="3" spans="1:3">
      <c r="A3" t="s">
        <v>210</v>
      </c>
      <c r="B3" t="s">
        <v>206</v>
      </c>
      <c r="C3">
        <v>1</v>
      </c>
    </row>
    <row r="4" spans="1:3">
      <c r="B4" t="s">
        <v>215</v>
      </c>
      <c r="C4" s="42">
        <v>2500000</v>
      </c>
    </row>
    <row r="5" spans="1:3">
      <c r="A5" t="s">
        <v>211</v>
      </c>
      <c r="B5" t="s">
        <v>206</v>
      </c>
      <c r="C5">
        <v>8</v>
      </c>
    </row>
    <row r="6" spans="1:3">
      <c r="B6" t="s">
        <v>215</v>
      </c>
      <c r="C6" s="42">
        <v>8625000</v>
      </c>
    </row>
    <row r="7" spans="1:3">
      <c r="A7" t="s">
        <v>212</v>
      </c>
      <c r="B7" t="s">
        <v>206</v>
      </c>
      <c r="C7">
        <v>13</v>
      </c>
    </row>
    <row r="8" spans="1:3">
      <c r="B8" t="s">
        <v>215</v>
      </c>
      <c r="C8" s="42">
        <v>6230769.230769231</v>
      </c>
    </row>
    <row r="9" spans="1:3">
      <c r="A9" t="s">
        <v>213</v>
      </c>
      <c r="B9" t="s">
        <v>206</v>
      </c>
      <c r="C9">
        <v>3</v>
      </c>
    </row>
    <row r="10" spans="1:3">
      <c r="B10" t="s">
        <v>215</v>
      </c>
      <c r="C10" s="42">
        <v>10666666.666666666</v>
      </c>
    </row>
    <row r="11" spans="1:3">
      <c r="A11" t="s">
        <v>214</v>
      </c>
      <c r="B11" t="s">
        <v>206</v>
      </c>
      <c r="C11">
        <v>5</v>
      </c>
    </row>
    <row r="12" spans="1:3">
      <c r="B12" t="s">
        <v>215</v>
      </c>
      <c r="C12" s="42">
        <v>11800000</v>
      </c>
    </row>
    <row r="13" spans="1:3">
      <c r="A13" t="s">
        <v>207</v>
      </c>
      <c r="C13">
        <v>30</v>
      </c>
    </row>
    <row r="14" spans="1:3">
      <c r="A14" t="s">
        <v>216</v>
      </c>
      <c r="C14" s="42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topLeftCell="C1" workbookViewId="0">
      <selection activeCell="C6" sqref="C6"/>
    </sheetView>
  </sheetViews>
  <sheetFormatPr defaultColWidth="9" defaultRowHeight="17.399999999999999"/>
  <cols>
    <col min="1" max="1" width="9" style="17"/>
    <col min="2" max="2" width="9.3984375" style="17" bestFit="1" customWidth="1"/>
    <col min="3" max="3" width="9" style="17"/>
    <col min="4" max="4" width="10.8984375" style="17" bestFit="1" customWidth="1"/>
    <col min="5" max="11" width="11.097656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8" t="s">
        <v>20</v>
      </c>
      <c r="F6" s="49"/>
      <c r="G6" s="49"/>
      <c r="H6" s="49"/>
      <c r="I6" s="49"/>
      <c r="J6" s="49"/>
      <c r="K6" s="50"/>
    </row>
    <row r="7" spans="1:11">
      <c r="D7" s="26">
        <f>B5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7" t="s">
        <v>19</v>
      </c>
      <c r="D8" s="24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47"/>
      <c r="D9" s="24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47"/>
      <c r="D10" s="24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47"/>
      <c r="D11" s="24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47"/>
      <c r="D12" s="24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47"/>
      <c r="D13" s="24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47"/>
      <c r="D14" s="24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1CD8FF2D-E585-4454-BE9D-34F04495B6D9}">
      <formula1>MOD($D8,12)=0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N12" sqref="N12"/>
    </sheetView>
  </sheetViews>
  <sheetFormatPr defaultRowHeight="17.399999999999999"/>
  <cols>
    <col min="1" max="1" width="9.1992187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98437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43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43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43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43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43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43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43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43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43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43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43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43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43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43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43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43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43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43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43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43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abSelected="1" workbookViewId="0">
      <selection activeCell="H2" sqref="H2"/>
    </sheetView>
  </sheetViews>
  <sheetFormatPr defaultRowHeight="17.399999999999999"/>
  <cols>
    <col min="1" max="1" width="13.5" customWidth="1"/>
    <col min="2" max="4" width="9.3984375" bestFit="1" customWidth="1"/>
    <col min="5" max="5" width="10.898437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5"/>
  <sheetViews>
    <sheetView workbookViewId="0">
      <selection activeCell="H10" sqref="H10"/>
    </sheetView>
  </sheetViews>
  <sheetFormatPr defaultRowHeight="17.399999999999999"/>
  <cols>
    <col min="1" max="1" width="10.8984375" style="22" customWidth="1"/>
    <col min="2" max="2" width="11.8984375" style="22" customWidth="1"/>
    <col min="3" max="3" width="9" style="22"/>
  </cols>
  <sheetData>
    <row r="1" spans="1:3">
      <c r="A1" s="22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  <row r="5" spans="1:3">
      <c r="A5" s="22" t="s">
        <v>193</v>
      </c>
      <c r="B5" s="23">
        <v>355555</v>
      </c>
      <c r="C5" s="22" t="s">
        <v>217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502920</xdr:colOff>
                <xdr:row>0</xdr:row>
                <xdr:rowOff>106680</xdr:rowOff>
              </from>
              <to>
                <xdr:col>5</xdr:col>
                <xdr:colOff>76200</xdr:colOff>
                <xdr:row>2</xdr:row>
                <xdr:rowOff>38100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민우 손</cp:lastModifiedBy>
  <cp:lastPrinted>2023-01-09T08:56:00Z</cp:lastPrinted>
  <dcterms:created xsi:type="dcterms:W3CDTF">2021-05-31T11:17:08Z</dcterms:created>
  <dcterms:modified xsi:type="dcterms:W3CDTF">2024-07-08T11:19:32Z</dcterms:modified>
</cp:coreProperties>
</file>