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 codeName="{3D1A710C-6663-3D7B-7F91-EC182F24A4B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2025_총정리_컴활1급실기_학습자료_240813 update\기출\05회\"/>
    </mc:Choice>
  </mc:AlternateContent>
  <xr:revisionPtr revIDLastSave="0" documentId="13_ncr:1_{A3ACEACA-977C-4528-9FB2-0E79F943B818}" xr6:coauthVersionLast="36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3" l="1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 s="1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H3" i="3"/>
  <c r="H29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0" i="3"/>
  <c r="H31" i="3"/>
  <c r="H32" i="3"/>
  <c r="H37" i="3" a="1"/>
  <c r="H37" i="3"/>
  <c r="I37" i="3" a="1"/>
  <c r="I37" i="3" s="1"/>
  <c r="J37" i="3" a="1"/>
  <c r="J37" i="3" s="1"/>
  <c r="H38" i="3" a="1"/>
  <c r="H38" i="3"/>
  <c r="I38" i="3" a="1"/>
  <c r="I38" i="3" s="1"/>
  <c r="J38" i="3" a="1"/>
  <c r="J38" i="3"/>
  <c r="H39" i="3" a="1"/>
  <c r="H39" i="3" s="1"/>
  <c r="I39" i="3" a="1"/>
  <c r="I39" i="3" s="1"/>
  <c r="J39" i="3" a="1"/>
  <c r="J39" i="3" s="1"/>
  <c r="I36" i="3" a="1"/>
  <c r="I36" i="3" s="1"/>
  <c r="J36" i="3" a="1"/>
  <c r="J36" i="3" s="1"/>
  <c r="H36" i="3" a="1"/>
  <c r="H36" i="3" s="1"/>
  <c r="A35" i="4"/>
  <c r="I4" i="3"/>
  <c r="I7" i="3"/>
  <c r="I19" i="3"/>
  <c r="I31" i="3"/>
  <c r="I8" i="3"/>
  <c r="I20" i="3"/>
  <c r="I32" i="3"/>
  <c r="I26" i="3"/>
  <c r="I15" i="3"/>
  <c r="I29" i="3"/>
  <c r="I30" i="3"/>
  <c r="I9" i="3"/>
  <c r="I21" i="3"/>
  <c r="I10" i="3"/>
  <c r="I22" i="3"/>
  <c r="I16" i="3"/>
  <c r="I6" i="3"/>
  <c r="I28" i="3"/>
  <c r="I11" i="3"/>
  <c r="I23" i="3"/>
  <c r="I12" i="3"/>
  <c r="I24" i="3"/>
  <c r="I27" i="3"/>
  <c r="I17" i="3"/>
  <c r="I13" i="3"/>
  <c r="I25" i="3"/>
  <c r="I14" i="3"/>
  <c r="I5" i="3"/>
  <c r="I18" i="3"/>
  <c r="I3" i="3"/>
  <c r="B5" i="1" l="1"/>
  <c r="D7" i="1" s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A94406-30FD-4CB6-981F-F0F20664F8E5}" name="MS Access Database_Query" type="1" refreshedVersion="6">
    <dbPr connection="DSN=MS Access Database;DBQ=C:\2025_총정리_컴활1급실기_학습자료_240813 update\기출\05회\대출관리.accdb;DefaultDir=C:\2025_총정리_컴활1급실기_학습자료_240813 update\기출\05회;DriverId=25;FIL=MS Access;MaxBufferSize=2048;PageTimeout=5;" command="SELECT 대출정보.기간, 대출정보.대출금액, 대출정보.대출지점_x000d__x000a_FROM 대출정보 대출정보"/>
  </connection>
</connections>
</file>

<file path=xl/sharedStrings.xml><?xml version="1.0" encoding="utf-8"?>
<sst xmlns="http://schemas.openxmlformats.org/spreadsheetml/2006/main" count="345" uniqueCount="220">
  <si>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</si>
  <si>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</si>
  <si>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</si>
  <si>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</si>
  <si>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</si>
  <si>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</si>
  <si>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</si>
  <si>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</si>
  <si>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</si>
  <si>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</si>
  <si>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</si>
  <si>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</si>
  <si>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</si>
  <si>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</si>
  <si>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</si>
  <si>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</si>
  <si>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</si>
  <si>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</si>
  <si>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</si>
  <si>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</si>
  <si>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</si>
  <si>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</si>
  <si>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</si>
  <si>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</si>
  <si>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</si>
  <si>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</si>
  <si>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</si>
  <si>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</si>
  <si>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</si>
  <si>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</si>
  <si>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</si>
  <si>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</si>
  <si>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</si>
  <si>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</si>
  <si>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</si>
  <si>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</si>
  <si>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</si>
  <si>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</si>
  <si>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</si>
  <si>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</si>
  <si>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</si>
  <si>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</si>
  <si>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</si>
  <si>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</si>
  <si>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</si>
  <si>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</si>
  <si>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</si>
  <si>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</si>
  <si>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</si>
  <si>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</si>
  <si>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</si>
  <si>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</si>
  <si>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</si>
  <si>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</si>
  <si>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</si>
  <si>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</si>
  <si>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</si>
  <si>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</si>
  <si>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</si>
  <si>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</si>
  <si>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</si>
  <si>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</si>
  <si>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</si>
  <si>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</si>
  <si>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</si>
  <si>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</si>
  <si>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</si>
  <si>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</si>
  <si>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</si>
  <si>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</si>
  <si>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</si>
  <si>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</si>
  <si>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</si>
  <si>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</si>
  <si>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</si>
  <si>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</si>
  <si>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</si>
  <si>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</si>
  <si>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</si>
  <si>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</si>
  <si>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</si>
  <si>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</si>
  <si>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</si>
  <si>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</si>
  <si>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</si>
  <si>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</si>
  <si>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</si>
  <si>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</si>
  <si>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</si>
  <si>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</si>
  <si>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</si>
  <si>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</si>
  <si>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</si>
  <si>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</si>
  <si>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</si>
  <si>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</si>
  <si>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</si>
  <si>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</si>
  <si>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</si>
  <si>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</si>
  <si>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</si>
  <si>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</si>
  <si>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</si>
  <si>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</si>
  <si>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</si>
  <si>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</si>
  <si>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</si>
  <si>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</si>
  <si>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</si>
  <si>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</si>
  <si>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</si>
  <si>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</si>
  <si>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</si>
  <si>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</si>
  <si>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</si>
  <si>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</si>
  <si>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</si>
  <si>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</si>
  <si>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</si>
  <si>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</si>
  <si>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</si>
  <si>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</si>
  <si>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</si>
  <si>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</si>
  <si>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</si>
  <si>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</si>
  <si>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</si>
  <si>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</si>
  <si>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</si>
  <si>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</si>
  <si>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</si>
  <si>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</si>
  <si>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</si>
  <si>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</si>
  <si>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</si>
  <si>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</si>
  <si>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</si>
  <si>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</si>
  <si>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</si>
  <si>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</si>
  <si>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</si>
  <si>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</si>
  <si>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</si>
  <si>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</si>
  <si>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</si>
  <si>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</si>
  <si>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</si>
  <si>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</si>
  <si>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</si>
  <si>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</si>
  <si>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</si>
  <si>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</si>
  <si>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</si>
  <si>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</si>
  <si>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</si>
  <si>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</si>
  <si>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</si>
  <si>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</si>
  <si>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</si>
  <si>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</si>
  <si>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</si>
  <si>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</si>
  <si>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</si>
  <si>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</si>
  <si>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</si>
  <si>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</si>
  <si>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</si>
  <si>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</si>
  <si>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</si>
  <si>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</si>
  <si>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</si>
  <si>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</si>
  <si>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</si>
  <si>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</si>
  <si>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</si>
  <si>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</si>
  <si>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</si>
  <si>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</si>
  <si>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</si>
  <si>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</si>
  <si>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</si>
  <si>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</si>
  <si>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</si>
  <si>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</si>
  <si>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</si>
  <si>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</si>
  <si>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</si>
  <si>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</si>
  <si>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</si>
  <si>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</si>
  <si>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</si>
  <si>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</si>
  <si>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</si>
  <si>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</si>
  <si>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</si>
  <si>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</si>
  <si>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</si>
  <si>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</si>
  <si>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</si>
  <si>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</si>
  <si>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</si>
  <si>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</si>
  <si>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</si>
  <si>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</si>
  <si>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</si>
  <si>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</si>
  <si>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</si>
  <si>
    <t>대출일</t>
    <phoneticPr fontId="1" type="noConversion"/>
  </si>
  <si>
    <t>조건</t>
    <phoneticPr fontId="1" type="noConversion"/>
  </si>
  <si>
    <t>개수 : 대출지점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</si>
  <si>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</si>
  <si>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</si>
  <si>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</si>
  <si>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</si>
  <si>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</si>
  <si>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</si>
  <si>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</si>
  <si>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</si>
  <si>
    <t>기간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</si>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</sst>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#;[Magenta][=-1]\▣\ &quot;소&quot;&quot;장&quot;;0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80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50800" dir="5400000" sx="4000" sy="4000" algn="ctr" rotWithShape="0">
                <a:srgbClr val="000000">
                  <a:alpha val="43137"/>
                </a:srgbClr>
              </a:outerShdw>
            </a:effectLst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E-44CD-8B69-EC9B8709B071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EE-44CD-8B69-EC9B8709B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>
      <a:outerShdw blurRad="50800" dist="50800" dir="5400000" sx="2000" sy="2000" algn="ctr" rotWithShape="0">
        <a:srgbClr val="000000">
          <a:alpha val="43137"/>
        </a:srgb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537.562974074077" createdVersion="6" refreshedVersion="6" minRefreshableVersion="3" recordCount="30" xr:uid="{3556F831-EBD8-40C4-9D88-99517788DE30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22839B-C16F-41B7-8825-A7D1D2BD3B65}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K15" sqref="K15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208</v>
      </c>
    </row>
    <row r="35" spans="1:4">
      <c r="A35" t="b">
        <f>AND(LARGE($H$3:$H$32,5)&lt;=H3, YEAR($A3)&gt;=2021)</f>
        <v>0</v>
      </c>
    </row>
    <row r="37" spans="1:4">
      <c r="A37" t="s">
        <v>207</v>
      </c>
      <c r="B37" t="s">
        <v>204</v>
      </c>
      <c r="C37" t="s">
        <v>205</v>
      </c>
      <c r="D37" t="s">
        <v>206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ref="A47:H76">
    <sortCondition descending="1" ref="H47"/>
  </sortState>
  <phoneticPr fontId="1" type="noConversion"/>
  <conditionalFormatting sqref="A3:H32">
    <cfRule type="expression" dxfId="0" priority="1">
      <formula>AND(OR($C3="서울", $C3="경기"), 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27" zoomScaleNormal="100" workbookViewId="0">
      <selection activeCell="F50" sqref="F50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/>
      <c r="H3" s="45">
        <f>IF(B3="일반", PMT(4/12,F3,-E3), PMT(3.5/12,F3,-E3))</f>
        <v>1676116.1234877226</v>
      </c>
      <c r="I3" s="2" t="str">
        <f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45">
        <f t="shared" ref="H4:H32" si="0">IF(B4="일반", PMT(4/12,F4,-E4), PMT(3.5/12,F4,-E4))</f>
        <v>1459008.7073062258</v>
      </c>
      <c r="I4" s="40" t="str">
        <f t="shared" ref="I4:I32" si="1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45">
        <f t="shared" si="0"/>
        <v>1001004.3990828322</v>
      </c>
      <c r="I5" s="40" t="str">
        <f t="shared" si="1"/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45">
        <f t="shared" si="0"/>
        <v>764618.55796809401</v>
      </c>
      <c r="I6" s="40" t="str">
        <f t="shared" si="1"/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45">
        <f t="shared" si="0"/>
        <v>2667142.9706331445</v>
      </c>
      <c r="I7" s="40" t="str">
        <f t="shared" si="1"/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45">
        <f t="shared" si="0"/>
        <v>3058474.2318723761</v>
      </c>
      <c r="I8" s="40" t="str">
        <f t="shared" si="1"/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45">
        <f t="shared" si="0"/>
        <v>2333750.0993040013</v>
      </c>
      <c r="I9" s="40" t="str">
        <f t="shared" si="1"/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45">
        <f t="shared" si="0"/>
        <v>583333.45832750411</v>
      </c>
      <c r="I10" s="40" t="str">
        <f t="shared" si="1"/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45">
        <f t="shared" si="0"/>
        <v>1459008.7073062258</v>
      </c>
      <c r="I11" s="40" t="str">
        <f t="shared" si="1"/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45">
        <f t="shared" si="0"/>
        <v>1000031.784785566</v>
      </c>
      <c r="I12" s="40" t="str">
        <f t="shared" si="1"/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45">
        <f t="shared" si="0"/>
        <v>1459008.7073062258</v>
      </c>
      <c r="I13" s="40" t="str">
        <f t="shared" si="1"/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45">
        <f t="shared" si="0"/>
        <v>3500000.7499650246</v>
      </c>
      <c r="I14" s="40" t="str">
        <f t="shared" si="1"/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45">
        <f t="shared" si="0"/>
        <v>4375000.9374562809</v>
      </c>
      <c r="I15" s="40" t="str">
        <f t="shared" si="1"/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45">
        <f t="shared" si="0"/>
        <v>1666719.6413092767</v>
      </c>
      <c r="I16" s="40" t="str">
        <f t="shared" si="1"/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45">
        <f t="shared" si="0"/>
        <v>2335676.9311932749</v>
      </c>
      <c r="I17" s="40" t="str">
        <f t="shared" si="1"/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45">
        <f t="shared" si="0"/>
        <v>1166703.7489164937</v>
      </c>
      <c r="I18" s="40" t="str">
        <f t="shared" si="1"/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45">
        <f t="shared" si="0"/>
        <v>291668.014595935</v>
      </c>
      <c r="I19" s="40" t="str">
        <f t="shared" si="1"/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45">
        <f t="shared" si="0"/>
        <v>7875036.3940902455</v>
      </c>
      <c r="I20" s="40" t="str">
        <f t="shared" si="1"/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45">
        <f t="shared" si="0"/>
        <v>1676116.1234877226</v>
      </c>
      <c r="I21" s="40" t="str">
        <f t="shared" si="1"/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45">
        <f t="shared" si="0"/>
        <v>5000000.1594578195</v>
      </c>
      <c r="I22" s="40" t="str">
        <f t="shared" si="1"/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45">
        <f t="shared" si="0"/>
        <v>1001004.3990828322</v>
      </c>
      <c r="I23" s="40" t="str">
        <f t="shared" si="1"/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45">
        <f t="shared" si="0"/>
        <v>1000031.784785566</v>
      </c>
      <c r="I24" s="40" t="str">
        <f t="shared" si="1"/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45">
        <f t="shared" si="0"/>
        <v>3367080.2172341458</v>
      </c>
      <c r="I25" s="40" t="str">
        <f t="shared" si="1"/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45">
        <f t="shared" si="0"/>
        <v>4375000.9374562809</v>
      </c>
      <c r="I26" s="40" t="str">
        <f t="shared" si="1"/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45">
        <f t="shared" si="0"/>
        <v>1753770.1777827065</v>
      </c>
      <c r="I27" s="40" t="str">
        <f t="shared" si="1"/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45">
        <f t="shared" si="0"/>
        <v>1333334.6757267592</v>
      </c>
      <c r="I28" s="40" t="str">
        <f t="shared" si="1"/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45">
        <f>IF(B29="일반", PMT(4/12,F29,-E29), PMT(3.5/12,F29,-E29))</f>
        <v>10230326.037065787</v>
      </c>
      <c r="I29" s="40" t="str">
        <f t="shared" si="1"/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45">
        <f t="shared" si="0"/>
        <v>666687.85652371077</v>
      </c>
      <c r="I30" s="40" t="str">
        <f t="shared" si="1"/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45">
        <f t="shared" si="0"/>
        <v>1461475.1481522555</v>
      </c>
      <c r="I31" s="40" t="str">
        <f t="shared" si="1"/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45">
        <f t="shared" si="0"/>
        <v>5000893.0699371453</v>
      </c>
      <c r="I32" s="40" t="str">
        <f t="shared" si="1"/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6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7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(RIGHT($D$3:$D$32,2)=$G36)*(LARGE($E$3:$E$32,H$35))</f>
        <v>35000000</v>
      </c>
      <c r="I36" s="14">
        <f t="array" ref="I36">(RIGHT($D$3:$D$32,2)=$G36)*(LARGE($E$3:$E$32,I$35))</f>
        <v>27000000</v>
      </c>
      <c r="J36" s="14">
        <f t="array" ref="J36">(RIGHT($D$3:$D$32,2)=$G36)*(LARGE($E$3:$E$32,J$35))</f>
        <v>15000000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(RIGHT($D$3:$D$32,2)=$G37)*(LARGE($E$3:$E$32,H$35))</f>
        <v>0</v>
      </c>
      <c r="I37" s="14">
        <f t="array" ref="I37">(RIGHT($D$3:$D$32,2)=$G37)*(LARGE($E$3:$E$32,I$35))</f>
        <v>0</v>
      </c>
      <c r="J37" s="14">
        <f t="array" ref="J37">(RIGHT($D$3:$D$32,2)=$G37)*(LARGE($E$3:$E$32,J$35))</f>
        <v>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(RIGHT($D$3:$D$32,2)=$G38)*(LARGE($E$3:$E$32,H$35))</f>
        <v>0</v>
      </c>
      <c r="I38" s="14">
        <f t="array" ref="I38">(RIGHT($D$3:$D$32,2)=$G38)*(LARGE($E$3:$E$32,I$35))</f>
        <v>0</v>
      </c>
      <c r="J38" s="14">
        <f t="array" ref="J38">(RIGHT($D$3:$D$32,2)=$G38)*(LARGE($E$3:$E$32,J$35))</f>
        <v>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(RIGHT($D$3:$D$32,2)=$G39)*(LARGE($E$3:$E$32,H$35))</f>
        <v>0</v>
      </c>
      <c r="I39" s="14">
        <f t="array" ref="I39">(RIGHT($D$3:$D$32,2)=$G39)*(LARGE($E$3:$E$32,I$35))</f>
        <v>0</v>
      </c>
      <c r="J39" s="14">
        <f t="array" ref="J39">(RIGHT($D$3:$D$32,2)=$G39)*(LARGE($E$3:$E$32,J$35))</f>
        <v>0</v>
      </c>
    </row>
    <row r="41" spans="1:10">
      <c r="A41" t="s">
        <v>202</v>
      </c>
    </row>
    <row r="42" spans="1:10">
      <c r="A42" s="48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8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 * (YEAR($C$3:$C$32)=$A44), 1))</f>
        <v>1</v>
      </c>
      <c r="C44" s="40">
        <f t="array" ref="C44">COUNT(IF((LEFT($A$3:$A$32,1)=C$43) * (YEAR($C$3:$C$32)=$A44), 1))</f>
        <v>1</v>
      </c>
      <c r="D44" s="40">
        <f t="array" ref="D44">COUNT(IF((LEFT($A$3:$A$32,1)=D$43) * (YEAR($C$3:$C$32)=$A44), 1))</f>
        <v>1</v>
      </c>
      <c r="E44" s="40">
        <f t="array" ref="E44">COUNT(IF((LEFT($A$3:$A$32,1)=E$43) * (YEAR($C$3:$C$32)=$A44), 1))</f>
        <v>0</v>
      </c>
    </row>
    <row r="45" spans="1:10">
      <c r="A45" s="2">
        <v>2021</v>
      </c>
      <c r="B45" s="40">
        <f t="array" ref="B45">COUNT(IF((LEFT($A$3:$A$32,1)=B$43) * (YEAR($C$3:$C$32)=$A45), 1))</f>
        <v>2</v>
      </c>
      <c r="C45" s="40">
        <f t="array" ref="C45">COUNT(IF((LEFT($A$3:$A$32,1)=C$43) * (YEAR($C$3:$C$32)=$A45), 1))</f>
        <v>4</v>
      </c>
      <c r="D45" s="40">
        <f t="array" ref="D45">COUNT(IF((LEFT($A$3:$A$32,1)=D$43) * (YEAR($C$3:$C$32)=$A45), 1))</f>
        <v>4</v>
      </c>
      <c r="E45" s="40">
        <f t="array" ref="E45">COUNT(IF((LEFT($A$3:$A$32,1)=E$43) * (YEAR($C$3:$C$32)=$A45), 1))</f>
        <v>2</v>
      </c>
    </row>
    <row r="46" spans="1:10">
      <c r="A46" s="2">
        <v>2022</v>
      </c>
      <c r="B46" s="40">
        <f t="array" ref="B46">COUNT(IF((LEFT($A$3:$A$32,1)=B$43) * (YEAR($C$3:$C$32)=$A46), 1))</f>
        <v>5</v>
      </c>
      <c r="C46" s="40">
        <f t="array" ref="C46">COUNT(IF((LEFT($A$3:$A$32,1)=C$43) * (YEAR($C$3:$C$32)=$A46), 1))</f>
        <v>1</v>
      </c>
      <c r="D46" s="40">
        <f t="array" ref="D46">COUNT(IF((LEFT($A$3:$A$32,1)=D$43) * (YEAR($C$3:$C$32)=$A46), 1))</f>
        <v>4</v>
      </c>
      <c r="E46" s="40">
        <f t="array" ref="E46">COUNT(IF((LEFT($A$3:$A$32,1)=E$43) * (YEAR($C$3:$C$32)=$A46), 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B8" sqref="B8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  <col min="4" max="10" width="9.625" bestFit="1" customWidth="1"/>
    <col min="11" max="15" width="10.75" bestFit="1" customWidth="1"/>
    <col min="16" max="16" width="7.375" bestFit="1" customWidth="1"/>
    <col min="17" max="17" width="8.375" bestFit="1" customWidth="1"/>
    <col min="18" max="20" width="9.625" bestFit="1" customWidth="1"/>
    <col min="21" max="21" width="10.75" bestFit="1" customWidth="1"/>
    <col min="22" max="22" width="8.375" bestFit="1" customWidth="1"/>
    <col min="23" max="24" width="9.625" bestFit="1" customWidth="1"/>
    <col min="25" max="25" width="10.75" bestFit="1" customWidth="1"/>
    <col min="26" max="26" width="8.375" bestFit="1" customWidth="1"/>
    <col min="27" max="27" width="9.625" bestFit="1" customWidth="1"/>
    <col min="28" max="29" width="10.75" bestFit="1" customWidth="1"/>
    <col min="30" max="30" width="8.375" bestFit="1" customWidth="1"/>
    <col min="31" max="31" width="7.375" bestFit="1" customWidth="1"/>
  </cols>
  <sheetData>
    <row r="2" spans="1:3">
      <c r="A2" s="42" t="s">
        <v>218</v>
      </c>
      <c r="B2" s="42" t="s">
        <v>219</v>
      </c>
    </row>
    <row r="3" spans="1:3">
      <c r="A3" t="s">
        <v>211</v>
      </c>
      <c r="B3" t="s">
        <v>209</v>
      </c>
      <c r="C3" s="41">
        <v>1</v>
      </c>
    </row>
    <row r="4" spans="1:3">
      <c r="B4" t="s">
        <v>216</v>
      </c>
      <c r="C4" s="43">
        <v>2500000</v>
      </c>
    </row>
    <row r="5" spans="1:3">
      <c r="A5" t="s">
        <v>212</v>
      </c>
      <c r="B5" t="s">
        <v>209</v>
      </c>
      <c r="C5" s="41">
        <v>8</v>
      </c>
    </row>
    <row r="6" spans="1:3">
      <c r="B6" t="s">
        <v>216</v>
      </c>
      <c r="C6" s="43">
        <v>8625000</v>
      </c>
    </row>
    <row r="7" spans="1:3">
      <c r="A7" t="s">
        <v>213</v>
      </c>
      <c r="B7" t="s">
        <v>209</v>
      </c>
      <c r="C7" s="41">
        <v>13</v>
      </c>
    </row>
    <row r="8" spans="1:3">
      <c r="B8" t="s">
        <v>216</v>
      </c>
      <c r="C8" s="43">
        <v>6230769.230769231</v>
      </c>
    </row>
    <row r="9" spans="1:3">
      <c r="A9" t="s">
        <v>214</v>
      </c>
      <c r="B9" t="s">
        <v>209</v>
      </c>
      <c r="C9" s="41">
        <v>3</v>
      </c>
    </row>
    <row r="10" spans="1:3">
      <c r="B10" t="s">
        <v>216</v>
      </c>
      <c r="C10" s="43">
        <v>10666666.666666666</v>
      </c>
    </row>
    <row r="11" spans="1:3">
      <c r="A11" t="s">
        <v>215</v>
      </c>
      <c r="B11" t="s">
        <v>209</v>
      </c>
      <c r="C11" s="41">
        <v>5</v>
      </c>
    </row>
    <row r="12" spans="1:3">
      <c r="B12" t="s">
        <v>216</v>
      </c>
      <c r="C12" s="43">
        <v>11800000</v>
      </c>
    </row>
    <row r="13" spans="1:3">
      <c r="A13" t="s">
        <v>210</v>
      </c>
      <c r="C13" s="41">
        <v>30</v>
      </c>
    </row>
    <row r="14" spans="1:3">
      <c r="A14" t="s">
        <v>217</v>
      </c>
      <c r="C14" s="43">
        <v>8116666.666666667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E16" sqref="E16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50" t="s">
        <v>20</v>
      </c>
      <c r="F6" s="51"/>
      <c r="G6" s="51"/>
      <c r="H6" s="51"/>
      <c r="I6" s="51"/>
      <c r="J6" s="51"/>
      <c r="K6" s="52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9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9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9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9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9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9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9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B2633070-2912-4A20-BD43-4538F4E2FFC7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tabSelected="1" workbookViewId="0">
      <selection activeCell="K9" sqref="K9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3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3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3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3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3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3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3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3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3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3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3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3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3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3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3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3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3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3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3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3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K22" sqref="K22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F9" sqref="F9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44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Administrator</cp:lastModifiedBy>
  <cp:lastPrinted>2023-01-09T08:56:00Z</cp:lastPrinted>
  <dcterms:created xsi:type="dcterms:W3CDTF">2021-05-31T11:17:08Z</dcterms:created>
  <dcterms:modified xsi:type="dcterms:W3CDTF">2024-09-02T05:14:05Z</dcterms:modified>
</cp:coreProperties>
</file>