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3 최신기출문제\07 22년상시03\"/>
    </mc:Choice>
  </mc:AlternateContent>
  <xr:revisionPtr revIDLastSave="0" documentId="13_ncr:1_{A2420906-84CF-4CF2-95CE-09362F7104B6}" xr6:coauthVersionLast="47" xr6:coauthVersionMax="47" xr10:uidLastSave="{00000000-0000-0000-0000-000000000000}"/>
  <bookViews>
    <workbookView xWindow="0" yWindow="24" windowWidth="15684" windowHeight="11196" firstSheet="3" activeTab="6" xr2:uid="{3D40FA9A-CE26-439E-91BF-E5A626DD871E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기본작업!$A$2:$H$30</definedName>
    <definedName name="_xlnm._FilterDatabase" localSheetId="3" hidden="1">'분석작업-2'!$A$2:$F$25</definedName>
    <definedName name="_xlnm.Criteria" localSheetId="0">기본작업!$A$32:$A$33</definedName>
    <definedName name="_xlnm.Extract" localSheetId="0">기본작업!$A$35:$H$35</definedName>
    <definedName name="_xlnm.Print_Area" localSheetId="0">기본작업!$A$2:$H$30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3" i="3"/>
  <c r="K29" i="3" a="1"/>
  <c r="K32" i="3" s="1"/>
  <c r="J24" i="3" a="1"/>
  <c r="J24" i="3" s="1"/>
  <c r="K24" i="3" a="1"/>
  <c r="K24" i="3"/>
  <c r="L24" i="3" a="1"/>
  <c r="L24" i="3" s="1"/>
  <c r="M24" i="3" a="1"/>
  <c r="M24" i="3"/>
  <c r="N24" i="3" a="1"/>
  <c r="N24" i="3" s="1"/>
  <c r="J25" i="3" a="1"/>
  <c r="J25" i="3"/>
  <c r="K25" i="3" a="1"/>
  <c r="K25" i="3" s="1"/>
  <c r="L25" i="3" a="1"/>
  <c r="L25" i="3"/>
  <c r="M25" i="3" a="1"/>
  <c r="M25" i="3" s="1"/>
  <c r="N25" i="3" a="1"/>
  <c r="N25" i="3" s="1"/>
  <c r="K23" i="3" a="1"/>
  <c r="K23" i="3" s="1"/>
  <c r="L23" i="3" a="1"/>
  <c r="L23" i="3" s="1"/>
  <c r="M23" i="3" a="1"/>
  <c r="M23" i="3" s="1"/>
  <c r="N23" i="3" a="1"/>
  <c r="N23" i="3"/>
  <c r="J23" i="3" a="1"/>
  <c r="J23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" i="3"/>
  <c r="A33" i="1"/>
  <c r="G4" i="3" a="1"/>
  <c r="G12" i="3" a="1"/>
  <c r="G20" i="3" a="1"/>
  <c r="G28" i="3" a="1"/>
  <c r="G7" i="3" a="1"/>
  <c r="G15" i="3" a="1"/>
  <c r="G25" i="3" a="1"/>
  <c r="G3" i="3" a="1"/>
  <c r="G26" i="3" a="1"/>
  <c r="G23" i="3" a="1"/>
  <c r="G6" i="3" a="1"/>
  <c r="G14" i="3" a="1"/>
  <c r="G22" i="3" a="1"/>
  <c r="G30" i="3" a="1"/>
  <c r="G9" i="3" a="1"/>
  <c r="G17" i="3" a="1"/>
  <c r="G27" i="3" a="1"/>
  <c r="G18" i="3" a="1"/>
  <c r="G5" i="3" a="1"/>
  <c r="G8" i="3" a="1"/>
  <c r="G16" i="3" a="1"/>
  <c r="G24" i="3" a="1"/>
  <c r="G21" i="3" a="1"/>
  <c r="G11" i="3" a="1"/>
  <c r="G19" i="3" a="1"/>
  <c r="G29" i="3" a="1"/>
  <c r="G10" i="3" a="1"/>
  <c r="G13" i="3" a="1"/>
  <c r="G31" i="3" a="1"/>
  <c r="G31" i="3" l="1"/>
  <c r="G29" i="3"/>
  <c r="G27" i="3"/>
  <c r="G25" i="3"/>
  <c r="G23" i="3"/>
  <c r="G19" i="3"/>
  <c r="G17" i="3"/>
  <c r="G15" i="3"/>
  <c r="G13" i="3"/>
  <c r="G11" i="3"/>
  <c r="G9" i="3"/>
  <c r="G7" i="3"/>
  <c r="G5" i="3"/>
  <c r="G21" i="3"/>
  <c r="G30" i="3"/>
  <c r="G28" i="3"/>
  <c r="G26" i="3"/>
  <c r="G24" i="3"/>
  <c r="G22" i="3"/>
  <c r="G20" i="3"/>
  <c r="G18" i="3"/>
  <c r="G16" i="3"/>
  <c r="G14" i="3"/>
  <c r="G12" i="3"/>
  <c r="G10" i="3"/>
  <c r="G8" i="3"/>
  <c r="G6" i="3"/>
  <c r="G4" i="3"/>
  <c r="G3" i="3"/>
  <c r="K31" i="3"/>
  <c r="K34" i="3"/>
  <c r="K30" i="3"/>
  <c r="K33" i="3"/>
  <c r="K29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B466F0-F5CC-4E17-8F70-E0A2DB38ECDF}" sourceFile="C:\길벗컴활1급\03 최신기출문제\07 22년상시03\진료내역.accdb" keepAlive="1" name="진료내역" type="5" refreshedVersion="8" background="1">
    <dbPr connection="Provider=Microsoft.ACE.OLEDB.12.0;User ID=Admin;Data Source=C:\길벗컴활1급\03 최신기출문제\07 22년상시03\진료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공병원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<sst xmlns="http://schemas.openxmlformats.org/spreadsheetml/2006/main" count="600" uniqueCount="220">
  <si>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</si>
  <si>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</si>
  <si>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</si>
  <si>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</si>
  <si>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</si>
  <si>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</si>
  <si>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</si>
  <si>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</si>
  <si>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</si>
  <si>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</si>
  <si>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</si>
  <si>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</si>
  <si>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</si>
  <si>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</si>
  <si>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</si>
  <si>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</si>
  <si>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</si>
  <si>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</si>
  <si>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</si>
  <si>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</si>
  <si>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</si>
  <si>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</si>
  <si>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</si>
  <si>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</si>
  <si>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</si>
  <si>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</si>
  <si>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</si>
  <si>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</si>
  <si>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</si>
  <si>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</si>
  <si>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</si>
  <si>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</si>
  <si>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</si>
  <si>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</si>
  <si>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</si>
  <si>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</si>
  <si>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</si>
  <si>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</si>
  <si>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</si>
  <si>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</si>
  <si>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</si>
  <si>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</si>
  <si>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</si>
  <si>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</si>
  <si>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</si>
  <si>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</si>
  <si>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</si>
  <si>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</si>
  <si>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</si>
  <si>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</si>
  <si>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</si>
  <si>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</si>
  <si>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</si>
  <si>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</si>
  <si>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</si>
  <si>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</si>
  <si>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</si>
  <si>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</si>
  <si>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</si>
  <si>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</si>
  <si>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</si>
  <si>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</si>
  <si>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</si>
  <si>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</si>
  <si>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</si>
  <si>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</si>
  <si>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</si>
  <si>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</si>
  <si>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</si>
  <si>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</si>
  <si>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</si>
  <si>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</si>
  <si>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</si>
  <si>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</si>
  <si>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</si>
  <si>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</si>
  <si>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</si>
  <si>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</si>
  <si>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</si>
  <si>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</si>
  <si>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</si>
  <si>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</si>
  <si>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1" type="noConversion"/>
  </si>
  <si>
    <t>품목명</t>
  </si>
  <si>
    <t>수량</t>
  </si>
  <si>
    <t>금액</t>
  </si>
  <si>
    <t>헬스기구</t>
  </si>
  <si>
    <t>가구류</t>
  </si>
  <si>
    <t>책상</t>
  </si>
  <si>
    <t>책꽂이</t>
  </si>
  <si>
    <t>침대</t>
  </si>
  <si>
    <t>유모차</t>
  </si>
  <si>
    <t>유아용 자동차</t>
  </si>
  <si>
    <t>[표2] 단가표</t>
    <phoneticPr fontId="1" type="noConversion"/>
  </si>
  <si>
    <t>분류</t>
    <phoneticPr fontId="1" type="noConversion"/>
  </si>
  <si>
    <t>품목명</t>
    <phoneticPr fontId="1" type="noConversion"/>
  </si>
  <si>
    <t>규격</t>
    <phoneticPr fontId="1" type="noConversion"/>
  </si>
  <si>
    <t>수량</t>
    <phoneticPr fontId="1" type="noConversion"/>
  </si>
  <si>
    <t>배출일</t>
    <phoneticPr fontId="1" type="noConversion"/>
  </si>
  <si>
    <t>금액</t>
    <phoneticPr fontId="1" type="noConversion"/>
  </si>
  <si>
    <t>스티커</t>
    <phoneticPr fontId="1" type="noConversion"/>
  </si>
  <si>
    <t>단가</t>
    <phoneticPr fontId="1" type="noConversion"/>
  </si>
  <si>
    <t>순위</t>
    <phoneticPr fontId="1" type="noConversion"/>
  </si>
  <si>
    <t>유아아동류</t>
    <phoneticPr fontId="1" type="noConversion"/>
  </si>
  <si>
    <t>유아용 목마</t>
    <phoneticPr fontId="1" type="noConversion"/>
  </si>
  <si>
    <t xml:space="preserve"> 유아용 목마</t>
    <phoneticPr fontId="1" type="noConversion"/>
  </si>
  <si>
    <t>스포츠류</t>
    <phoneticPr fontId="1" type="noConversion"/>
  </si>
  <si>
    <t>헬스기구</t>
    <phoneticPr fontId="1" type="noConversion"/>
  </si>
  <si>
    <t>5kg 이상 헬스기구</t>
    <phoneticPr fontId="1" type="noConversion"/>
  </si>
  <si>
    <t>가구류</t>
    <phoneticPr fontId="1" type="noConversion"/>
  </si>
  <si>
    <t>책상</t>
    <phoneticPr fontId="1" type="noConversion"/>
  </si>
  <si>
    <t>편수 책상</t>
    <phoneticPr fontId="1" type="noConversion"/>
  </si>
  <si>
    <t>5kg 이하 헬스기구</t>
    <phoneticPr fontId="1" type="noConversion"/>
  </si>
  <si>
    <t>책꽂이</t>
    <phoneticPr fontId="1" type="noConversion"/>
  </si>
  <si>
    <t>2단이하 책장</t>
    <phoneticPr fontId="1" type="noConversion"/>
  </si>
  <si>
    <t>헬스자전거</t>
    <phoneticPr fontId="1" type="noConversion"/>
  </si>
  <si>
    <t>3단이상 책장</t>
    <phoneticPr fontId="1" type="noConversion"/>
  </si>
  <si>
    <t>런닝머신</t>
    <phoneticPr fontId="1" type="noConversion"/>
  </si>
  <si>
    <t>침대</t>
    <phoneticPr fontId="1" type="noConversion"/>
  </si>
  <si>
    <t xml:space="preserve">1인용 침대 </t>
    <phoneticPr fontId="1" type="noConversion"/>
  </si>
  <si>
    <t>유모차</t>
    <phoneticPr fontId="1" type="noConversion"/>
  </si>
  <si>
    <t>1인용 유모차</t>
    <phoneticPr fontId="1" type="noConversion"/>
  </si>
  <si>
    <t>2인용 침대</t>
    <phoneticPr fontId="1" type="noConversion"/>
  </si>
  <si>
    <t>2인용 유모차</t>
    <phoneticPr fontId="1" type="noConversion"/>
  </si>
  <si>
    <t xml:space="preserve"> 편수 책상</t>
    <phoneticPr fontId="1" type="noConversion"/>
  </si>
  <si>
    <t>인형, 장난감</t>
    <phoneticPr fontId="1" type="noConversion"/>
  </si>
  <si>
    <t>인형, 장난감 개당</t>
    <phoneticPr fontId="1" type="noConversion"/>
  </si>
  <si>
    <t xml:space="preserve">  인형, 장난감 개당</t>
    <phoneticPr fontId="1" type="noConversion"/>
  </si>
  <si>
    <t>유아용 자동차</t>
    <phoneticPr fontId="1" type="noConversion"/>
  </si>
  <si>
    <t>양수 책상</t>
    <phoneticPr fontId="1" type="noConversion"/>
  </si>
  <si>
    <t xml:space="preserve">1인용 매트리스만 </t>
    <phoneticPr fontId="1" type="noConversion"/>
  </si>
  <si>
    <t xml:space="preserve"> 3단이상 책장</t>
    <phoneticPr fontId="1" type="noConversion"/>
  </si>
  <si>
    <t>1인용 침대</t>
    <phoneticPr fontId="1" type="noConversion"/>
  </si>
  <si>
    <t>1인용 매트리스만</t>
    <phoneticPr fontId="1" type="noConversion"/>
  </si>
  <si>
    <t>양수</t>
    <phoneticPr fontId="1" type="noConversion"/>
  </si>
  <si>
    <t>2인용 매트리스만</t>
    <phoneticPr fontId="1" type="noConversion"/>
  </si>
  <si>
    <t>[표3] 분류별 요일별 배출건수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</si>
  <si>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</si>
  <si>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</si>
  <si>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</si>
  <si>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</si>
  <si>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</si>
  <si>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1인용</t>
    <phoneticPr fontId="1" type="noConversion"/>
  </si>
  <si>
    <t>[표4] 단위단가별 비율</t>
    <phoneticPr fontId="1" type="noConversion"/>
  </si>
  <si>
    <t>비율</t>
    <phoneticPr fontId="1" type="noConversion"/>
  </si>
  <si>
    <t>이름</t>
  </si>
  <si>
    <t>직위</t>
  </si>
  <si>
    <t>직무역량</t>
  </si>
  <si>
    <t>행동역량</t>
  </si>
  <si>
    <t>입사일자</t>
  </si>
  <si>
    <t>이메일</t>
  </si>
  <si>
    <t>강감찬</t>
  </si>
  <si>
    <t>부장</t>
  </si>
  <si>
    <t>과장</t>
  </si>
  <si>
    <t>강남영</t>
  </si>
  <si>
    <t>사원</t>
  </si>
  <si>
    <t>강다구</t>
  </si>
  <si>
    <t>차장</t>
  </si>
  <si>
    <t>고선지</t>
  </si>
  <si>
    <t>구민정</t>
  </si>
  <si>
    <t>권민수</t>
  </si>
  <si>
    <t>권정현</t>
  </si>
  <si>
    <t>김구완</t>
  </si>
  <si>
    <t>이사</t>
  </si>
  <si>
    <t>김규리</t>
  </si>
  <si>
    <t>주임</t>
  </si>
  <si>
    <t>김나비</t>
  </si>
  <si>
    <t>김대진</t>
  </si>
  <si>
    <t>김명윤</t>
  </si>
  <si>
    <t>김미향</t>
  </si>
  <si>
    <t>김민호</t>
  </si>
  <si>
    <t>대리</t>
  </si>
  <si>
    <t>김소연</t>
  </si>
  <si>
    <t>김수정</t>
  </si>
  <si>
    <t>김순자</t>
  </si>
  <si>
    <t>김윤선</t>
  </si>
  <si>
    <t>김인규</t>
  </si>
  <si>
    <t>lsc2552@first.com</t>
    <phoneticPr fontId="1" type="noConversion"/>
  </si>
  <si>
    <t>yyisis9@first.com</t>
    <phoneticPr fontId="1" type="noConversion"/>
  </si>
  <si>
    <t>knylove1004@first.com</t>
    <phoneticPr fontId="1" type="noConversion"/>
  </si>
  <si>
    <t>jkp1976@first.com</t>
    <phoneticPr fontId="1" type="noConversion"/>
  </si>
  <si>
    <t>knjs4956@first.com</t>
    <phoneticPr fontId="1" type="noConversion"/>
  </si>
  <si>
    <t>shy79@first.com</t>
    <phoneticPr fontId="1" type="noConversion"/>
  </si>
  <si>
    <t>kmj1632@first.com</t>
    <phoneticPr fontId="1" type="noConversion"/>
  </si>
  <si>
    <t>kms4652@first.com</t>
    <phoneticPr fontId="1" type="noConversion"/>
  </si>
  <si>
    <t>ksy7878@first.com</t>
    <phoneticPr fontId="1" type="noConversion"/>
  </si>
  <si>
    <t>kyky79@first.com</t>
    <phoneticPr fontId="1" type="noConversion"/>
  </si>
  <si>
    <t>kgw391@first.com</t>
    <phoneticPr fontId="1" type="noConversion"/>
  </si>
  <si>
    <t>pjs53@first.com</t>
    <phoneticPr fontId="1" type="noConversion"/>
  </si>
  <si>
    <t>ksj2778@first.com</t>
    <phoneticPr fontId="1" type="noConversion"/>
  </si>
  <si>
    <t>yis407@first.com</t>
    <phoneticPr fontId="1" type="noConversion"/>
  </si>
  <si>
    <t>flower152@first.com</t>
    <phoneticPr fontId="1" type="noConversion"/>
  </si>
  <si>
    <t>pjh2206@first.com</t>
    <phoneticPr fontId="1" type="noConversion"/>
  </si>
  <si>
    <t>milk99@first.com</t>
    <phoneticPr fontId="1" type="noConversion"/>
  </si>
  <si>
    <t>ksy354@first.com</t>
    <phoneticPr fontId="1" type="noConversion"/>
  </si>
  <si>
    <t>ksj5621@first.com</t>
    <phoneticPr fontId="1" type="noConversion"/>
  </si>
  <si>
    <t>kja8006@first.com</t>
    <phoneticPr fontId="1" type="noConversion"/>
  </si>
  <si>
    <t>ksy8203@first.com</t>
    <phoneticPr fontId="1" type="noConversion"/>
  </si>
  <si>
    <t>mws904@first.com</t>
    <phoneticPr fontId="1" type="noConversion"/>
  </si>
  <si>
    <t>cgs1302@first.com</t>
    <phoneticPr fontId="1" type="noConversion"/>
  </si>
  <si>
    <t>예약현황</t>
    <phoneticPr fontId="1" type="noConversion"/>
  </si>
  <si>
    <t>품목별 수거 현황</t>
    <phoneticPr fontId="1" type="noConversion"/>
  </si>
  <si>
    <t>A254</t>
  </si>
  <si>
    <t>홍길동</t>
  </si>
  <si>
    <t>AM 09:40</t>
  </si>
  <si>
    <t>B842</t>
  </si>
  <si>
    <t>[표2]</t>
    <phoneticPr fontId="1" type="noConversion"/>
  </si>
  <si>
    <t>진료시간</t>
    <phoneticPr fontId="1" type="noConversion"/>
  </si>
  <si>
    <t>소화기내과</t>
    <phoneticPr fontId="1" type="noConversion"/>
  </si>
  <si>
    <t>AM 10:00</t>
    <phoneticPr fontId="1" type="noConversion"/>
  </si>
  <si>
    <t>조건</t>
    <phoneticPr fontId="1" type="noConversion"/>
  </si>
  <si>
    <t>(모두)</t>
  </si>
  <si>
    <t>총합계</t>
  </si>
  <si>
    <t>합계 : 진료비</t>
  </si>
  <si>
    <t>1월</t>
  </si>
  <si>
    <t>2월</t>
  </si>
  <si>
    <t>3월</t>
  </si>
  <si>
    <t>4월</t>
  </si>
  <si>
    <t>5월</t>
  </si>
  <si>
    <t>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</si>
</sst>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&quot;이상 ~&quot;"/>
    <numFmt numFmtId="177" formatCode="General\ &quot;이하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color indexed="8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20" fontId="4" fillId="0" borderId="1" xfId="3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wrapText="1"/>
    </xf>
    <xf numFmtId="14" fontId="4" fillId="0" borderId="1" xfId="4" applyNumberFormat="1" applyFont="1" applyBorder="1" applyAlignment="1">
      <alignment horizontal="center" vertical="center" wrapText="1"/>
    </xf>
    <xf numFmtId="0" fontId="5" fillId="0" borderId="1" xfId="5" applyFill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3" applyFont="1" applyBorder="1" applyAlignment="1">
      <alignment vertical="center" wrapText="1"/>
    </xf>
    <xf numFmtId="14" fontId="4" fillId="0" borderId="1" xfId="3" applyNumberFormat="1" applyFont="1" applyBorder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0" fontId="7" fillId="0" borderId="1" xfId="3" applyFont="1" applyBorder="1" applyAlignment="1">
      <alignment vertical="center" wrapText="1"/>
    </xf>
    <xf numFmtId="14" fontId="7" fillId="0" borderId="1" xfId="3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기본작업-1" xfId="3" xr:uid="{EC27C47D-E87E-48D9-B6CD-EE53DF182665}"/>
    <cellStyle name="표준_분석작업-2" xfId="4" xr:uid="{41D0EFEF-67C2-4D70-A183-29A1F8AD551B}"/>
    <cellStyle name="하이퍼링크" xfId="5" builtinId="8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품목별 수거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'기타작업-2'!$C$4:$C$10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7</c:v>
                </c:pt>
                <c:pt idx="3">
                  <c:v>14</c:v>
                </c:pt>
                <c:pt idx="4">
                  <c:v>7</c:v>
                </c:pt>
                <c:pt idx="5">
                  <c:v>16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4009455"/>
        <c:axId val="1774007535"/>
      </c:barChart>
      <c:lineChart>
        <c:grouping val="standar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'기타작업-2'!$D$4:$D$10</c:f>
              <c:numCache>
                <c:formatCode>_(* #,##0_);_(* \(#,##0\);_(* "-"_);_(@_)</c:formatCode>
                <c:ptCount val="7"/>
                <c:pt idx="0">
                  <c:v>20000</c:v>
                </c:pt>
                <c:pt idx="1">
                  <c:v>22000</c:v>
                </c:pt>
                <c:pt idx="2">
                  <c:v>13000</c:v>
                </c:pt>
                <c:pt idx="3">
                  <c:v>37000</c:v>
                </c:pt>
                <c:pt idx="4">
                  <c:v>43000</c:v>
                </c:pt>
                <c:pt idx="5">
                  <c:v>156000</c:v>
                </c:pt>
                <c:pt idx="6">
                  <c:v>52000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114744"/>
        <c:axId val="548116544"/>
      </c:lineChart>
      <c:catAx>
        <c:axId val="177400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7535"/>
        <c:crossesAt val="3"/>
        <c:auto val="1"/>
        <c:lblAlgn val="ctr"/>
        <c:lblOffset val="100"/>
        <c:noMultiLvlLbl val="0"/>
      </c:catAx>
      <c:valAx>
        <c:axId val="1774007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9455"/>
        <c:crosses val="autoZero"/>
        <c:crossBetween val="between"/>
        <c:majorUnit val="3"/>
      </c:valAx>
      <c:valAx>
        <c:axId val="54811654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114744"/>
        <c:crosses val="max"/>
        <c:crossBetween val="between"/>
      </c:valAx>
      <c:catAx>
        <c:axId val="548114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811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830580</xdr:colOff>
          <xdr:row>0</xdr:row>
          <xdr:rowOff>45720</xdr:rowOff>
        </xdr:from>
        <xdr:to>
          <xdr:col>6</xdr:col>
          <xdr:colOff>15240</xdr:colOff>
          <xdr:row>1</xdr:row>
          <xdr:rowOff>152400</xdr:rowOff>
        </xdr:to>
        <xdr:sp macro="" textlink="">
          <xdr:nvSpPr>
            <xdr:cNvPr id="2049" name="cmd예약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나현" refreshedDate="45602.847326388888" backgroundQuery="1" createdVersion="8" refreshedVersion="8" minRefreshableVersion="3" recordCount="28" xr:uid="{99FD8C56-E586-414D-AA65-B14AAFBAF122}">
  <cacheSource type="external" connectionId="1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1-12-03T00:00:00" maxDate="2022-05-22T00:00:00" count="25">
        <d v="2022-01-05T00:00:00"/>
        <d v="2022-02-08T00:00:00"/>
        <d v="2022-03-20T00:00:00"/>
        <d v="2022-02-22T00:00:00"/>
        <d v="2022-01-12T00:00:00"/>
        <d v="2022-04-12T00:00:00"/>
        <d v="2022-03-14T00:00:00"/>
        <d v="2022-02-27T00:00:00"/>
        <d v="2021-12-22T00:00:00"/>
        <d v="2022-01-15T00:00:00"/>
        <d v="2022-05-21T00:00:00"/>
        <d v="2021-12-28T00:00:00"/>
        <d v="2022-01-10T00:00:00"/>
        <d v="2021-12-03T00:00:00"/>
        <d v="2022-02-03T00:00:00"/>
        <d v="2022-02-23T00:00:00"/>
        <d v="2021-12-14T00:00:00"/>
        <d v="2022-01-16T00:00:00"/>
        <d v="2022-02-21T00:00:00"/>
        <d v="2022-02-19T00:00:00"/>
        <d v="2022-03-06T00:00:00"/>
        <d v="2022-04-16T00:00:00"/>
        <d v="2022-03-12T00:00:00"/>
        <d v="2022-02-28T00:00:00"/>
        <d v="2022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0500" maxValue="214000" count="28">
        <n v="15000"/>
        <n v="10500"/>
        <n v="24500"/>
        <n v="35800"/>
        <n v="21400"/>
        <n v="112500"/>
        <n v="56800"/>
        <n v="55000"/>
        <n v="62400"/>
        <n v="28430"/>
        <n v="120000"/>
        <n v="214000"/>
        <n v="85000"/>
        <n v="45000"/>
        <n v="69400"/>
        <n v="24000"/>
        <n v="115000"/>
        <n v="36500"/>
        <n v="95000"/>
        <n v="25800"/>
        <n v="36900"/>
        <n v="75000"/>
        <n v="45600"/>
        <n v="10900"/>
        <n v="32000"/>
        <n v="65400"/>
        <n v="25400"/>
        <n v="36400"/>
      </sharedItems>
    </cacheField>
    <cacheField name="개월(진료일)" numFmtId="0" databaseField="0">
      <fieldGroup base="6">
        <rangePr groupBy="months" startDate="2021-12-03T00:00:00" endDate="2022-05-22T00:00:00"/>
        <groupItems count="14">
          <s v="&lt;2021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2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12"/>
  </r>
  <r>
    <x v="13"/>
    <x v="13"/>
    <x v="13"/>
    <x v="0"/>
    <x v="7"/>
    <x v="7"/>
    <x v="13"/>
    <x v="12"/>
    <x v="13"/>
  </r>
  <r>
    <x v="14"/>
    <x v="14"/>
    <x v="14"/>
    <x v="0"/>
    <x v="1"/>
    <x v="1"/>
    <x v="2"/>
    <x v="13"/>
    <x v="14"/>
  </r>
  <r>
    <x v="15"/>
    <x v="15"/>
    <x v="15"/>
    <x v="1"/>
    <x v="2"/>
    <x v="2"/>
    <x v="14"/>
    <x v="11"/>
    <x v="15"/>
  </r>
  <r>
    <x v="16"/>
    <x v="16"/>
    <x v="16"/>
    <x v="0"/>
    <x v="7"/>
    <x v="7"/>
    <x v="1"/>
    <x v="9"/>
    <x v="16"/>
  </r>
  <r>
    <x v="17"/>
    <x v="17"/>
    <x v="17"/>
    <x v="0"/>
    <x v="6"/>
    <x v="6"/>
    <x v="15"/>
    <x v="8"/>
    <x v="17"/>
  </r>
  <r>
    <x v="18"/>
    <x v="18"/>
    <x v="18"/>
    <x v="1"/>
    <x v="0"/>
    <x v="0"/>
    <x v="16"/>
    <x v="14"/>
    <x v="18"/>
  </r>
  <r>
    <x v="19"/>
    <x v="19"/>
    <x v="19"/>
    <x v="0"/>
    <x v="3"/>
    <x v="3"/>
    <x v="17"/>
    <x v="15"/>
    <x v="19"/>
  </r>
  <r>
    <x v="20"/>
    <x v="20"/>
    <x v="20"/>
    <x v="0"/>
    <x v="7"/>
    <x v="7"/>
    <x v="18"/>
    <x v="16"/>
    <x v="20"/>
  </r>
  <r>
    <x v="21"/>
    <x v="21"/>
    <x v="21"/>
    <x v="1"/>
    <x v="3"/>
    <x v="3"/>
    <x v="19"/>
    <x v="12"/>
    <x v="21"/>
  </r>
  <r>
    <x v="22"/>
    <x v="22"/>
    <x v="22"/>
    <x v="1"/>
    <x v="4"/>
    <x v="4"/>
    <x v="20"/>
    <x v="3"/>
    <x v="22"/>
  </r>
  <r>
    <x v="23"/>
    <x v="23"/>
    <x v="23"/>
    <x v="1"/>
    <x v="5"/>
    <x v="5"/>
    <x v="2"/>
    <x v="17"/>
    <x v="23"/>
  </r>
  <r>
    <x v="24"/>
    <x v="24"/>
    <x v="24"/>
    <x v="1"/>
    <x v="6"/>
    <x v="6"/>
    <x v="21"/>
    <x v="16"/>
    <x v="24"/>
  </r>
  <r>
    <x v="25"/>
    <x v="25"/>
    <x v="25"/>
    <x v="1"/>
    <x v="2"/>
    <x v="2"/>
    <x v="22"/>
    <x v="18"/>
    <x v="25"/>
  </r>
  <r>
    <x v="26"/>
    <x v="26"/>
    <x v="26"/>
    <x v="0"/>
    <x v="7"/>
    <x v="7"/>
    <x v="23"/>
    <x v="19"/>
    <x v="26"/>
  </r>
  <r>
    <x v="27"/>
    <x v="27"/>
    <x v="27"/>
    <x v="1"/>
    <x v="5"/>
    <x v="5"/>
    <x v="24"/>
    <x v="20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12C161-F253-402C-94B0-BD953490B16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E12" firstHeaderRow="1" firstDataRow="2" firstDataCol="1" rowPageCount="1" colPageCount="1"/>
  <pivotFields count="10">
    <pivotField compact="0" showAll="0"/>
    <pivotField compact="0" showAll="0"/>
    <pivotField compact="0" showAll="0"/>
    <pivotField axis="axisCol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name="진료일원본"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name="진료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9"/>
  </rowFields>
  <rowItems count="7">
    <i>
      <x v="1"/>
    </i>
    <i>
      <x v="2"/>
    </i>
    <i>
      <x v="3"/>
    </i>
    <i>
      <x v="4"/>
    </i>
    <i>
      <x v="5"/>
    </i>
    <i>
      <x v="12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4" hier="-1"/>
  </pageFields>
  <dataFields count="1">
    <dataField name="합계 : 진료비" fld="8" showDataAs="percentOfCol" baseField="0" baseItem="0" numFmtId="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kms4652@first.com" TargetMode="External"/><Relationship Id="rId13" Type="http://schemas.openxmlformats.org/officeDocument/2006/relationships/hyperlink" Target="mailto:ksj2778@first.com" TargetMode="External"/><Relationship Id="rId18" Type="http://schemas.openxmlformats.org/officeDocument/2006/relationships/hyperlink" Target="mailto:ksy354@first.com" TargetMode="External"/><Relationship Id="rId3" Type="http://schemas.openxmlformats.org/officeDocument/2006/relationships/hyperlink" Target="mailto:knylove1004@first.com" TargetMode="External"/><Relationship Id="rId21" Type="http://schemas.openxmlformats.org/officeDocument/2006/relationships/hyperlink" Target="mailto:ksy8203@first.com" TargetMode="External"/><Relationship Id="rId7" Type="http://schemas.openxmlformats.org/officeDocument/2006/relationships/hyperlink" Target="mailto:kmj1632@first.com" TargetMode="External"/><Relationship Id="rId12" Type="http://schemas.openxmlformats.org/officeDocument/2006/relationships/hyperlink" Target="mailto:pjs53@first.com" TargetMode="External"/><Relationship Id="rId17" Type="http://schemas.openxmlformats.org/officeDocument/2006/relationships/hyperlink" Target="mailto:milk99@first.com" TargetMode="External"/><Relationship Id="rId2" Type="http://schemas.openxmlformats.org/officeDocument/2006/relationships/hyperlink" Target="mailto:yyisis9@first.com" TargetMode="External"/><Relationship Id="rId16" Type="http://schemas.openxmlformats.org/officeDocument/2006/relationships/hyperlink" Target="mailto:pjh2206@first.com" TargetMode="External"/><Relationship Id="rId20" Type="http://schemas.openxmlformats.org/officeDocument/2006/relationships/hyperlink" Target="mailto:kja8006@first.com" TargetMode="External"/><Relationship Id="rId1" Type="http://schemas.openxmlformats.org/officeDocument/2006/relationships/hyperlink" Target="mailto:lsc2552@first.com" TargetMode="External"/><Relationship Id="rId6" Type="http://schemas.openxmlformats.org/officeDocument/2006/relationships/hyperlink" Target="mailto:shy79@first.com" TargetMode="External"/><Relationship Id="rId11" Type="http://schemas.openxmlformats.org/officeDocument/2006/relationships/hyperlink" Target="mailto:kgw391@first.com" TargetMode="External"/><Relationship Id="rId5" Type="http://schemas.openxmlformats.org/officeDocument/2006/relationships/hyperlink" Target="mailto:knjs4956@first.com" TargetMode="External"/><Relationship Id="rId15" Type="http://schemas.openxmlformats.org/officeDocument/2006/relationships/hyperlink" Target="mailto:flower152@first.com" TargetMode="External"/><Relationship Id="rId23" Type="http://schemas.openxmlformats.org/officeDocument/2006/relationships/hyperlink" Target="mailto:cgs1302@first.com" TargetMode="External"/><Relationship Id="rId10" Type="http://schemas.openxmlformats.org/officeDocument/2006/relationships/hyperlink" Target="mailto:kyky79@first.com" TargetMode="External"/><Relationship Id="rId19" Type="http://schemas.openxmlformats.org/officeDocument/2006/relationships/hyperlink" Target="mailto:ksj5621@first.com" TargetMode="External"/><Relationship Id="rId4" Type="http://schemas.openxmlformats.org/officeDocument/2006/relationships/hyperlink" Target="mailto:jkp1976@first.com" TargetMode="External"/><Relationship Id="rId9" Type="http://schemas.openxmlformats.org/officeDocument/2006/relationships/hyperlink" Target="mailto:ksy7878@first.com" TargetMode="External"/><Relationship Id="rId14" Type="http://schemas.openxmlformats.org/officeDocument/2006/relationships/hyperlink" Target="mailto:yis407@first.com" TargetMode="External"/><Relationship Id="rId22" Type="http://schemas.openxmlformats.org/officeDocument/2006/relationships/hyperlink" Target="mailto:mws904@first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>
    <pageSetUpPr fitToPage="1"/>
  </sheetPr>
  <dimension ref="A1:H47"/>
  <sheetViews>
    <sheetView workbookViewId="0">
      <selection activeCell="K24" sqref="K24"/>
    </sheetView>
  </sheetViews>
  <sheetFormatPr defaultRowHeight="17.399999999999999" x14ac:dyDescent="0.4"/>
  <cols>
    <col min="1" max="1" width="8.5" customWidth="1"/>
    <col min="2" max="2" width="7.09765625" customWidth="1"/>
    <col min="3" max="3" width="12.09765625" customWidth="1"/>
    <col min="4" max="4" width="5.19921875" bestFit="1" customWidth="1"/>
    <col min="5" max="5" width="10.19921875" customWidth="1"/>
    <col min="6" max="6" width="8.5" customWidth="1"/>
    <col min="7" max="7" width="11.3984375" customWidth="1"/>
    <col min="8" max="8" width="8.69921875" customWidth="1"/>
  </cols>
  <sheetData>
    <row r="1" spans="1:8" x14ac:dyDescent="0.4">
      <c r="A1" t="s">
        <v>82</v>
      </c>
    </row>
    <row r="2" spans="1: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2" t="s">
        <v>8</v>
      </c>
      <c r="B3" s="2" t="s">
        <v>9</v>
      </c>
      <c r="C3" s="3">
        <v>31900</v>
      </c>
      <c r="D3" s="2" t="s">
        <v>10</v>
      </c>
      <c r="E3" s="2" t="s">
        <v>11</v>
      </c>
      <c r="F3" s="2" t="s">
        <v>12</v>
      </c>
      <c r="G3" s="3">
        <v>44566</v>
      </c>
      <c r="H3" s="4">
        <v>0.38194444444444398</v>
      </c>
    </row>
    <row r="4" spans="1:8" x14ac:dyDescent="0.4">
      <c r="A4" s="2" t="s">
        <v>13</v>
      </c>
      <c r="B4" s="2" t="s">
        <v>14</v>
      </c>
      <c r="C4" s="3">
        <v>32234</v>
      </c>
      <c r="D4" s="2" t="s">
        <v>15</v>
      </c>
      <c r="E4" s="2" t="s">
        <v>16</v>
      </c>
      <c r="F4" s="2" t="s">
        <v>17</v>
      </c>
      <c r="G4" s="3">
        <v>44600</v>
      </c>
      <c r="H4" s="4">
        <v>0.54166666666666696</v>
      </c>
    </row>
    <row r="5" spans="1:8" x14ac:dyDescent="0.4">
      <c r="A5" s="2" t="s">
        <v>18</v>
      </c>
      <c r="B5" s="2" t="s">
        <v>19</v>
      </c>
      <c r="C5" s="3">
        <v>31386</v>
      </c>
      <c r="D5" s="2" t="s">
        <v>10</v>
      </c>
      <c r="E5" s="2" t="s">
        <v>20</v>
      </c>
      <c r="F5" s="2" t="s">
        <v>21</v>
      </c>
      <c r="G5" s="3">
        <v>44640</v>
      </c>
      <c r="H5" s="4">
        <v>0.43055555555555602</v>
      </c>
    </row>
    <row r="6" spans="1:8" x14ac:dyDescent="0.4">
      <c r="A6" s="2" t="s">
        <v>22</v>
      </c>
      <c r="B6" s="2" t="s">
        <v>23</v>
      </c>
      <c r="C6" s="3">
        <v>27520</v>
      </c>
      <c r="D6" s="2" t="s">
        <v>15</v>
      </c>
      <c r="E6" s="2" t="s">
        <v>24</v>
      </c>
      <c r="F6" s="2" t="s">
        <v>25</v>
      </c>
      <c r="G6" s="3">
        <v>44614</v>
      </c>
      <c r="H6" s="4">
        <v>0.57638888888888895</v>
      </c>
    </row>
    <row r="7" spans="1:8" x14ac:dyDescent="0.4">
      <c r="A7" s="2" t="s">
        <v>26</v>
      </c>
      <c r="B7" s="2" t="s">
        <v>27</v>
      </c>
      <c r="C7" s="3">
        <v>38114</v>
      </c>
      <c r="D7" s="2" t="s">
        <v>15</v>
      </c>
      <c r="E7" s="2" t="s">
        <v>16</v>
      </c>
      <c r="F7" s="2" t="s">
        <v>17</v>
      </c>
      <c r="G7" s="3">
        <v>44573</v>
      </c>
      <c r="H7" s="4">
        <v>0.43055555555555602</v>
      </c>
    </row>
    <row r="8" spans="1:8" x14ac:dyDescent="0.4">
      <c r="A8" s="2" t="s">
        <v>28</v>
      </c>
      <c r="B8" s="2" t="s">
        <v>29</v>
      </c>
      <c r="C8" s="3">
        <v>27522</v>
      </c>
      <c r="D8" s="2" t="s">
        <v>15</v>
      </c>
      <c r="E8" s="2" t="s">
        <v>30</v>
      </c>
      <c r="F8" s="2" t="s">
        <v>31</v>
      </c>
      <c r="G8" s="3">
        <v>44663</v>
      </c>
      <c r="H8" s="4">
        <v>0.72916666666666696</v>
      </c>
    </row>
    <row r="9" spans="1:8" x14ac:dyDescent="0.4">
      <c r="A9" s="2" t="s">
        <v>32</v>
      </c>
      <c r="B9" s="2" t="s">
        <v>33</v>
      </c>
      <c r="C9" s="3">
        <v>21282</v>
      </c>
      <c r="D9" s="2" t="s">
        <v>15</v>
      </c>
      <c r="E9" s="2" t="s">
        <v>20</v>
      </c>
      <c r="F9" s="2" t="s">
        <v>21</v>
      </c>
      <c r="G9" s="3">
        <v>44634</v>
      </c>
      <c r="H9" s="4">
        <v>0.47916666666666702</v>
      </c>
    </row>
    <row r="10" spans="1:8" x14ac:dyDescent="0.4">
      <c r="A10" s="2" t="s">
        <v>34</v>
      </c>
      <c r="B10" s="2" t="s">
        <v>35</v>
      </c>
      <c r="C10" s="3">
        <v>29313</v>
      </c>
      <c r="D10" s="2" t="s">
        <v>10</v>
      </c>
      <c r="E10" s="2" t="s">
        <v>16</v>
      </c>
      <c r="F10" s="2" t="s">
        <v>17</v>
      </c>
      <c r="G10" s="3">
        <v>44619</v>
      </c>
      <c r="H10" s="4">
        <v>0.5625</v>
      </c>
    </row>
    <row r="11" spans="1:8" x14ac:dyDescent="0.4">
      <c r="A11" s="2" t="s">
        <v>36</v>
      </c>
      <c r="B11" s="2" t="s">
        <v>37</v>
      </c>
      <c r="C11" s="3">
        <v>36833</v>
      </c>
      <c r="D11" s="2" t="s">
        <v>15</v>
      </c>
      <c r="E11" s="2" t="s">
        <v>20</v>
      </c>
      <c r="F11" s="2" t="s">
        <v>21</v>
      </c>
      <c r="G11" s="3">
        <v>44552</v>
      </c>
      <c r="H11" s="4">
        <v>0.63888888888888895</v>
      </c>
    </row>
    <row r="12" spans="1:8" x14ac:dyDescent="0.4">
      <c r="A12" s="2" t="s">
        <v>38</v>
      </c>
      <c r="B12" s="2" t="s">
        <v>39</v>
      </c>
      <c r="C12" s="3">
        <v>34833</v>
      </c>
      <c r="D12" s="2" t="s">
        <v>15</v>
      </c>
      <c r="E12" s="2" t="s">
        <v>40</v>
      </c>
      <c r="F12" s="2" t="s">
        <v>41</v>
      </c>
      <c r="G12" s="3">
        <v>44576</v>
      </c>
      <c r="H12" s="4">
        <v>0.47222222222222199</v>
      </c>
    </row>
    <row r="13" spans="1:8" x14ac:dyDescent="0.4">
      <c r="A13" s="2" t="s">
        <v>42</v>
      </c>
      <c r="B13" s="2" t="s">
        <v>43</v>
      </c>
      <c r="C13" s="3">
        <v>17811</v>
      </c>
      <c r="D13" s="2" t="s">
        <v>10</v>
      </c>
      <c r="E13" s="2" t="s">
        <v>30</v>
      </c>
      <c r="F13" s="2" t="s">
        <v>31</v>
      </c>
      <c r="G13" s="3">
        <v>44702</v>
      </c>
      <c r="H13" s="4">
        <v>0.39583333333333298</v>
      </c>
    </row>
    <row r="14" spans="1:8" x14ac:dyDescent="0.4">
      <c r="A14" s="2" t="s">
        <v>44</v>
      </c>
      <c r="B14" s="2" t="s">
        <v>45</v>
      </c>
      <c r="C14" s="3">
        <v>34607</v>
      </c>
      <c r="D14" s="2" t="s">
        <v>10</v>
      </c>
      <c r="E14" s="2" t="s">
        <v>11</v>
      </c>
      <c r="F14" s="2" t="s">
        <v>12</v>
      </c>
      <c r="G14" s="3">
        <v>44558</v>
      </c>
      <c r="H14" s="4">
        <v>0.49305555555555602</v>
      </c>
    </row>
    <row r="15" spans="1:8" x14ac:dyDescent="0.4">
      <c r="A15" s="2" t="s">
        <v>46</v>
      </c>
      <c r="B15" s="2" t="s">
        <v>47</v>
      </c>
      <c r="C15" s="3">
        <v>19541</v>
      </c>
      <c r="D15" s="2" t="s">
        <v>15</v>
      </c>
      <c r="E15" s="2" t="s">
        <v>48</v>
      </c>
      <c r="F15" s="2" t="s">
        <v>49</v>
      </c>
      <c r="G15" s="3">
        <v>44571</v>
      </c>
      <c r="H15" s="4">
        <v>0.41666666666666702</v>
      </c>
    </row>
    <row r="16" spans="1:8" x14ac:dyDescent="0.4">
      <c r="A16" s="2" t="s">
        <v>50</v>
      </c>
      <c r="B16" s="2" t="s">
        <v>51</v>
      </c>
      <c r="C16" s="3">
        <v>36962</v>
      </c>
      <c r="D16" s="2" t="s">
        <v>10</v>
      </c>
      <c r="E16" s="2" t="s">
        <v>52</v>
      </c>
      <c r="F16" s="2" t="s">
        <v>53</v>
      </c>
      <c r="G16" s="3">
        <v>44533</v>
      </c>
      <c r="H16" s="4">
        <v>0.58333333333333304</v>
      </c>
    </row>
    <row r="17" spans="1:8" x14ac:dyDescent="0.4">
      <c r="A17" s="2" t="s">
        <v>54</v>
      </c>
      <c r="B17" s="2" t="s">
        <v>55</v>
      </c>
      <c r="C17" s="3">
        <v>32267</v>
      </c>
      <c r="D17" s="2" t="s">
        <v>10</v>
      </c>
      <c r="E17" s="2" t="s">
        <v>16</v>
      </c>
      <c r="F17" s="2" t="s">
        <v>17</v>
      </c>
      <c r="G17" s="3">
        <v>44640</v>
      </c>
      <c r="H17" s="4">
        <v>0.45833333333333298</v>
      </c>
    </row>
    <row r="18" spans="1:8" x14ac:dyDescent="0.4">
      <c r="A18" s="2" t="s">
        <v>56</v>
      </c>
      <c r="B18" s="2" t="s">
        <v>57</v>
      </c>
      <c r="C18" s="3">
        <v>26819</v>
      </c>
      <c r="D18" s="2" t="s">
        <v>15</v>
      </c>
      <c r="E18" s="2" t="s">
        <v>20</v>
      </c>
      <c r="F18" s="2" t="s">
        <v>21</v>
      </c>
      <c r="G18" s="3">
        <v>44595</v>
      </c>
      <c r="H18" s="4">
        <v>0.41666666666666702</v>
      </c>
    </row>
    <row r="19" spans="1:8" x14ac:dyDescent="0.4">
      <c r="A19" s="2" t="s">
        <v>58</v>
      </c>
      <c r="B19" s="2" t="s">
        <v>59</v>
      </c>
      <c r="C19" s="3">
        <v>34097</v>
      </c>
      <c r="D19" s="2" t="s">
        <v>10</v>
      </c>
      <c r="E19" s="2" t="s">
        <v>52</v>
      </c>
      <c r="F19" s="2" t="s">
        <v>53</v>
      </c>
      <c r="G19" s="3">
        <v>44600</v>
      </c>
      <c r="H19" s="4">
        <v>0.39583333333333298</v>
      </c>
    </row>
    <row r="20" spans="1:8" x14ac:dyDescent="0.4">
      <c r="A20" s="2" t="s">
        <v>60</v>
      </c>
      <c r="B20" s="2" t="s">
        <v>61</v>
      </c>
      <c r="C20" s="3">
        <v>37020</v>
      </c>
      <c r="D20" s="2" t="s">
        <v>10</v>
      </c>
      <c r="E20" s="2" t="s">
        <v>48</v>
      </c>
      <c r="F20" s="2" t="s">
        <v>49</v>
      </c>
      <c r="G20" s="3">
        <v>44615</v>
      </c>
      <c r="H20" s="4">
        <v>0.47222222222222199</v>
      </c>
    </row>
    <row r="21" spans="1:8" x14ac:dyDescent="0.4">
      <c r="A21" s="2" t="s">
        <v>62</v>
      </c>
      <c r="B21" s="2" t="s">
        <v>63</v>
      </c>
      <c r="C21" s="3">
        <v>28589</v>
      </c>
      <c r="D21" s="2" t="s">
        <v>15</v>
      </c>
      <c r="E21" s="2" t="s">
        <v>11</v>
      </c>
      <c r="F21" s="2" t="s">
        <v>12</v>
      </c>
      <c r="G21" s="3">
        <v>44544</v>
      </c>
      <c r="H21" s="4">
        <v>0.6875</v>
      </c>
    </row>
    <row r="22" spans="1:8" x14ac:dyDescent="0.4">
      <c r="A22" s="2" t="s">
        <v>64</v>
      </c>
      <c r="B22" s="2" t="s">
        <v>65</v>
      </c>
      <c r="C22" s="3">
        <v>21801</v>
      </c>
      <c r="D22" s="2" t="s">
        <v>10</v>
      </c>
      <c r="E22" s="2" t="s">
        <v>24</v>
      </c>
      <c r="F22" s="2" t="s">
        <v>25</v>
      </c>
      <c r="G22" s="3">
        <v>44577</v>
      </c>
      <c r="H22" s="4">
        <v>0.74305555555555503</v>
      </c>
    </row>
    <row r="23" spans="1:8" x14ac:dyDescent="0.4">
      <c r="A23" s="2" t="s">
        <v>66</v>
      </c>
      <c r="B23" s="2" t="s">
        <v>67</v>
      </c>
      <c r="C23" s="3">
        <v>36042</v>
      </c>
      <c r="D23" s="2" t="s">
        <v>10</v>
      </c>
      <c r="E23" s="2" t="s">
        <v>52</v>
      </c>
      <c r="F23" s="2" t="s">
        <v>53</v>
      </c>
      <c r="G23" s="3">
        <v>44613</v>
      </c>
      <c r="H23" s="4">
        <v>0.68055555555555503</v>
      </c>
    </row>
    <row r="24" spans="1:8" x14ac:dyDescent="0.4">
      <c r="A24" s="2" t="s">
        <v>68</v>
      </c>
      <c r="B24" s="2" t="s">
        <v>69</v>
      </c>
      <c r="C24" s="3">
        <v>19036</v>
      </c>
      <c r="D24" s="2" t="s">
        <v>15</v>
      </c>
      <c r="E24" s="2" t="s">
        <v>24</v>
      </c>
      <c r="F24" s="2" t="s">
        <v>25</v>
      </c>
      <c r="G24" s="3">
        <v>44611</v>
      </c>
      <c r="H24" s="4">
        <v>0.58333333333333304</v>
      </c>
    </row>
    <row r="25" spans="1:8" x14ac:dyDescent="0.4">
      <c r="A25" s="2" t="s">
        <v>70</v>
      </c>
      <c r="B25" s="2" t="s">
        <v>71</v>
      </c>
      <c r="C25" s="3">
        <v>36388</v>
      </c>
      <c r="D25" s="2" t="s">
        <v>15</v>
      </c>
      <c r="E25" s="2" t="s">
        <v>30</v>
      </c>
      <c r="F25" s="2" t="s">
        <v>31</v>
      </c>
      <c r="G25" s="3">
        <v>44626</v>
      </c>
      <c r="H25" s="4">
        <v>0.57638888888888895</v>
      </c>
    </row>
    <row r="26" spans="1:8" x14ac:dyDescent="0.4">
      <c r="A26" s="2" t="s">
        <v>72</v>
      </c>
      <c r="B26" s="2" t="s">
        <v>73</v>
      </c>
      <c r="C26" s="3">
        <v>38679</v>
      </c>
      <c r="D26" s="2" t="s">
        <v>15</v>
      </c>
      <c r="E26" s="2" t="s">
        <v>40</v>
      </c>
      <c r="F26" s="2" t="s">
        <v>41</v>
      </c>
      <c r="G26" s="3">
        <v>44640</v>
      </c>
      <c r="H26" s="4">
        <v>0.59722222222222199</v>
      </c>
    </row>
    <row r="27" spans="1:8" x14ac:dyDescent="0.4">
      <c r="A27" s="2" t="s">
        <v>74</v>
      </c>
      <c r="B27" s="2" t="s">
        <v>75</v>
      </c>
      <c r="C27" s="3">
        <v>27266</v>
      </c>
      <c r="D27" s="2" t="s">
        <v>15</v>
      </c>
      <c r="E27" s="2" t="s">
        <v>48</v>
      </c>
      <c r="F27" s="2" t="s">
        <v>49</v>
      </c>
      <c r="G27" s="3">
        <v>44667</v>
      </c>
      <c r="H27" s="4">
        <v>0.68055555555555503</v>
      </c>
    </row>
    <row r="28" spans="1:8" x14ac:dyDescent="0.4">
      <c r="A28" s="2" t="s">
        <v>76</v>
      </c>
      <c r="B28" s="2" t="s">
        <v>77</v>
      </c>
      <c r="C28" s="3">
        <v>15912</v>
      </c>
      <c r="D28" s="2" t="s">
        <v>15</v>
      </c>
      <c r="E28" s="2" t="s">
        <v>20</v>
      </c>
      <c r="F28" s="2" t="s">
        <v>21</v>
      </c>
      <c r="G28" s="3">
        <v>44632</v>
      </c>
      <c r="H28" s="4">
        <v>0.625</v>
      </c>
    </row>
    <row r="29" spans="1:8" x14ac:dyDescent="0.4">
      <c r="A29" s="2" t="s">
        <v>78</v>
      </c>
      <c r="B29" s="2" t="s">
        <v>79</v>
      </c>
      <c r="C29" s="3">
        <v>31758</v>
      </c>
      <c r="D29" s="2" t="s">
        <v>10</v>
      </c>
      <c r="E29" s="2" t="s">
        <v>52</v>
      </c>
      <c r="F29" s="2" t="s">
        <v>53</v>
      </c>
      <c r="G29" s="3">
        <v>44620</v>
      </c>
      <c r="H29" s="4">
        <v>0.66666666666666696</v>
      </c>
    </row>
    <row r="30" spans="1:8" x14ac:dyDescent="0.4">
      <c r="A30" s="2" t="s">
        <v>80</v>
      </c>
      <c r="B30" s="2" t="s">
        <v>81</v>
      </c>
      <c r="C30" s="3">
        <v>28352</v>
      </c>
      <c r="D30" s="2" t="s">
        <v>15</v>
      </c>
      <c r="E30" s="2" t="s">
        <v>40</v>
      </c>
      <c r="F30" s="2" t="s">
        <v>41</v>
      </c>
      <c r="G30" s="3">
        <v>44601</v>
      </c>
      <c r="H30" s="4">
        <v>0.44444444444444398</v>
      </c>
    </row>
    <row r="32" spans="1:8" x14ac:dyDescent="0.4">
      <c r="A32" s="23" t="s">
        <v>210</v>
      </c>
    </row>
    <row r="33" spans="1:8" x14ac:dyDescent="0.4">
      <c r="A33" t="b">
        <f>AND(D3="남",OR(RIGHT(E3,2)="내과",RIGHT(E3,2)="외과"))</f>
        <v>0</v>
      </c>
    </row>
    <row r="35" spans="1:8" x14ac:dyDescent="0.4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</row>
    <row r="36" spans="1:8" x14ac:dyDescent="0.4">
      <c r="A36" s="2" t="s">
        <v>22</v>
      </c>
      <c r="B36" s="2" t="s">
        <v>23</v>
      </c>
      <c r="C36" s="3">
        <v>27520</v>
      </c>
      <c r="D36" s="2" t="s">
        <v>15</v>
      </c>
      <c r="E36" s="2" t="s">
        <v>24</v>
      </c>
      <c r="F36" s="2" t="s">
        <v>25</v>
      </c>
      <c r="G36" s="3">
        <v>44614</v>
      </c>
      <c r="H36" s="4">
        <v>0.57638888888888895</v>
      </c>
    </row>
    <row r="37" spans="1:8" x14ac:dyDescent="0.4">
      <c r="A37" s="2" t="s">
        <v>28</v>
      </c>
      <c r="B37" s="2" t="s">
        <v>29</v>
      </c>
      <c r="C37" s="3">
        <v>27522</v>
      </c>
      <c r="D37" s="2" t="s">
        <v>15</v>
      </c>
      <c r="E37" s="2" t="s">
        <v>30</v>
      </c>
      <c r="F37" s="2" t="s">
        <v>31</v>
      </c>
      <c r="G37" s="3">
        <v>44663</v>
      </c>
      <c r="H37" s="4">
        <v>0.72916666666666696</v>
      </c>
    </row>
    <row r="38" spans="1:8" x14ac:dyDescent="0.4">
      <c r="A38" s="2" t="s">
        <v>32</v>
      </c>
      <c r="B38" s="2" t="s">
        <v>33</v>
      </c>
      <c r="C38" s="3">
        <v>21282</v>
      </c>
      <c r="D38" s="2" t="s">
        <v>15</v>
      </c>
      <c r="E38" s="2" t="s">
        <v>20</v>
      </c>
      <c r="F38" s="2" t="s">
        <v>21</v>
      </c>
      <c r="G38" s="3">
        <v>44634</v>
      </c>
      <c r="H38" s="4">
        <v>0.47916666666666702</v>
      </c>
    </row>
    <row r="39" spans="1:8" x14ac:dyDescent="0.4">
      <c r="A39" s="2" t="s">
        <v>36</v>
      </c>
      <c r="B39" s="2" t="s">
        <v>37</v>
      </c>
      <c r="C39" s="3">
        <v>36833</v>
      </c>
      <c r="D39" s="2" t="s">
        <v>15</v>
      </c>
      <c r="E39" s="2" t="s">
        <v>20</v>
      </c>
      <c r="F39" s="2" t="s">
        <v>21</v>
      </c>
      <c r="G39" s="3">
        <v>44552</v>
      </c>
      <c r="H39" s="4">
        <v>0.63888888888888895</v>
      </c>
    </row>
    <row r="40" spans="1:8" x14ac:dyDescent="0.4">
      <c r="A40" s="2" t="s">
        <v>38</v>
      </c>
      <c r="B40" s="2" t="s">
        <v>39</v>
      </c>
      <c r="C40" s="3">
        <v>34833</v>
      </c>
      <c r="D40" s="2" t="s">
        <v>15</v>
      </c>
      <c r="E40" s="2" t="s">
        <v>40</v>
      </c>
      <c r="F40" s="2" t="s">
        <v>41</v>
      </c>
      <c r="G40" s="3">
        <v>44576</v>
      </c>
      <c r="H40" s="4">
        <v>0.47222222222222199</v>
      </c>
    </row>
    <row r="41" spans="1:8" x14ac:dyDescent="0.4">
      <c r="A41" s="2" t="s">
        <v>56</v>
      </c>
      <c r="B41" s="2" t="s">
        <v>57</v>
      </c>
      <c r="C41" s="3">
        <v>26819</v>
      </c>
      <c r="D41" s="2" t="s">
        <v>15</v>
      </c>
      <c r="E41" s="2" t="s">
        <v>20</v>
      </c>
      <c r="F41" s="2" t="s">
        <v>21</v>
      </c>
      <c r="G41" s="3">
        <v>44595</v>
      </c>
      <c r="H41" s="4">
        <v>0.41666666666666702</v>
      </c>
    </row>
    <row r="42" spans="1:8" x14ac:dyDescent="0.4">
      <c r="A42" s="2" t="s">
        <v>62</v>
      </c>
      <c r="B42" s="2" t="s">
        <v>63</v>
      </c>
      <c r="C42" s="3">
        <v>28589</v>
      </c>
      <c r="D42" s="2" t="s">
        <v>15</v>
      </c>
      <c r="E42" s="2" t="s">
        <v>11</v>
      </c>
      <c r="F42" s="2" t="s">
        <v>12</v>
      </c>
      <c r="G42" s="3">
        <v>44544</v>
      </c>
      <c r="H42" s="4">
        <v>0.6875</v>
      </c>
    </row>
    <row r="43" spans="1:8" x14ac:dyDescent="0.4">
      <c r="A43" s="2" t="s">
        <v>68</v>
      </c>
      <c r="B43" s="2" t="s">
        <v>69</v>
      </c>
      <c r="C43" s="3">
        <v>19036</v>
      </c>
      <c r="D43" s="2" t="s">
        <v>15</v>
      </c>
      <c r="E43" s="2" t="s">
        <v>24</v>
      </c>
      <c r="F43" s="2" t="s">
        <v>25</v>
      </c>
      <c r="G43" s="3">
        <v>44611</v>
      </c>
      <c r="H43" s="4">
        <v>0.58333333333333304</v>
      </c>
    </row>
    <row r="44" spans="1:8" x14ac:dyDescent="0.4">
      <c r="A44" s="2" t="s">
        <v>70</v>
      </c>
      <c r="B44" s="2" t="s">
        <v>71</v>
      </c>
      <c r="C44" s="3">
        <v>36388</v>
      </c>
      <c r="D44" s="2" t="s">
        <v>15</v>
      </c>
      <c r="E44" s="2" t="s">
        <v>30</v>
      </c>
      <c r="F44" s="2" t="s">
        <v>31</v>
      </c>
      <c r="G44" s="3">
        <v>44626</v>
      </c>
      <c r="H44" s="4">
        <v>0.57638888888888895</v>
      </c>
    </row>
    <row r="45" spans="1:8" x14ac:dyDescent="0.4">
      <c r="A45" s="2" t="s">
        <v>72</v>
      </c>
      <c r="B45" s="2" t="s">
        <v>73</v>
      </c>
      <c r="C45" s="3">
        <v>38679</v>
      </c>
      <c r="D45" s="2" t="s">
        <v>15</v>
      </c>
      <c r="E45" s="2" t="s">
        <v>40</v>
      </c>
      <c r="F45" s="2" t="s">
        <v>41</v>
      </c>
      <c r="G45" s="3">
        <v>44640</v>
      </c>
      <c r="H45" s="4">
        <v>0.59722222222222199</v>
      </c>
    </row>
    <row r="46" spans="1:8" x14ac:dyDescent="0.4">
      <c r="A46" s="2" t="s">
        <v>76</v>
      </c>
      <c r="B46" s="2" t="s">
        <v>77</v>
      </c>
      <c r="C46" s="3">
        <v>15912</v>
      </c>
      <c r="D46" s="2" t="s">
        <v>15</v>
      </c>
      <c r="E46" s="2" t="s">
        <v>20</v>
      </c>
      <c r="F46" s="2" t="s">
        <v>21</v>
      </c>
      <c r="G46" s="3">
        <v>44632</v>
      </c>
      <c r="H46" s="4">
        <v>0.625</v>
      </c>
    </row>
    <row r="47" spans="1:8" x14ac:dyDescent="0.4">
      <c r="A47" s="2" t="s">
        <v>80</v>
      </c>
      <c r="B47" s="2" t="s">
        <v>81</v>
      </c>
      <c r="C47" s="3">
        <v>28352</v>
      </c>
      <c r="D47" s="2" t="s">
        <v>15</v>
      </c>
      <c r="E47" s="2" t="s">
        <v>40</v>
      </c>
      <c r="F47" s="2" t="s">
        <v>41</v>
      </c>
      <c r="G47" s="3">
        <v>44601</v>
      </c>
      <c r="H47" s="4">
        <v>0.44444444444444398</v>
      </c>
    </row>
  </sheetData>
  <phoneticPr fontId="1" type="noConversion"/>
  <conditionalFormatting sqref="A3:H30">
    <cfRule type="expression" dxfId="0" priority="1">
      <formula>OR(YEAR($C3)&lt;=1950,YEAR($C3)&gt;=2000)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&amp;L&amp;D&amp;R&amp;Ppage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3"/>
  <dimension ref="A1:N34"/>
  <sheetViews>
    <sheetView topLeftCell="D1" workbookViewId="0">
      <selection activeCell="O13" sqref="O13"/>
    </sheetView>
  </sheetViews>
  <sheetFormatPr defaultRowHeight="17.399999999999999" x14ac:dyDescent="0.4"/>
  <cols>
    <col min="1" max="1" width="11" bestFit="1" customWidth="1"/>
    <col min="2" max="2" width="13.69921875" bestFit="1" customWidth="1"/>
    <col min="3" max="3" width="18.3984375" bestFit="1" customWidth="1"/>
    <col min="4" max="4" width="5.19921875" bestFit="1" customWidth="1"/>
    <col min="5" max="5" width="11.09765625" bestFit="1" customWidth="1"/>
    <col min="6" max="6" width="8.59765625" bestFit="1" customWidth="1"/>
    <col min="7" max="7" width="22.3984375" bestFit="1" customWidth="1"/>
    <col min="8" max="8" width="2.59765625" customWidth="1"/>
    <col min="9" max="9" width="12.69921875" customWidth="1"/>
    <col min="10" max="10" width="13.69921875" bestFit="1" customWidth="1"/>
    <col min="11" max="11" width="17.8984375" bestFit="1" customWidth="1"/>
    <col min="12" max="12" width="8.3984375" bestFit="1" customWidth="1"/>
    <col min="13" max="13" width="7.59765625" bestFit="1" customWidth="1"/>
    <col min="14" max="14" width="6.19921875" customWidth="1"/>
  </cols>
  <sheetData>
    <row r="1" spans="1:13" x14ac:dyDescent="0.4">
      <c r="A1" t="s">
        <v>82</v>
      </c>
      <c r="I1" t="s">
        <v>93</v>
      </c>
    </row>
    <row r="2" spans="1:13" x14ac:dyDescent="0.4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5" t="s">
        <v>99</v>
      </c>
      <c r="G2" s="5" t="s">
        <v>100</v>
      </c>
      <c r="I2" s="1" t="s">
        <v>94</v>
      </c>
      <c r="J2" s="1" t="s">
        <v>95</v>
      </c>
      <c r="K2" s="1" t="s">
        <v>96</v>
      </c>
      <c r="L2" s="1" t="s">
        <v>101</v>
      </c>
      <c r="M2" s="5" t="s">
        <v>102</v>
      </c>
    </row>
    <row r="3" spans="1:13" x14ac:dyDescent="0.4">
      <c r="A3" s="6" t="s">
        <v>103</v>
      </c>
      <c r="B3" s="6" t="s">
        <v>104</v>
      </c>
      <c r="C3" s="6" t="s">
        <v>105</v>
      </c>
      <c r="D3" s="1">
        <v>1</v>
      </c>
      <c r="E3" s="7">
        <v>44684</v>
      </c>
      <c r="F3" s="8">
        <f>IFERROR(D3*VLOOKUP(TRIM(C3),$K$3:$L$19,2,FALSE),"미수거")</f>
        <v>2000</v>
      </c>
      <c r="G3" s="6" t="str" cm="1">
        <f t="array" ref="G3">fn스티커(B3,C3,D3)</f>
        <v>유아용 목마-1개</v>
      </c>
      <c r="I3" s="6" t="s">
        <v>106</v>
      </c>
      <c r="J3" s="6" t="s">
        <v>107</v>
      </c>
      <c r="K3" s="6" t="s">
        <v>108</v>
      </c>
      <c r="L3" s="8">
        <v>6000</v>
      </c>
      <c r="M3" s="1" t="str">
        <f>IF(L3&gt;=AVERAGE($L$3:$L$19),"★Top"&amp;_xlfn.RANK.EQ(L3,$L$3:$L$19),"")</f>
        <v>★Top6</v>
      </c>
    </row>
    <row r="4" spans="1:13" x14ac:dyDescent="0.4">
      <c r="A4" s="6" t="s">
        <v>109</v>
      </c>
      <c r="B4" s="6" t="s">
        <v>110</v>
      </c>
      <c r="C4" s="6" t="s">
        <v>111</v>
      </c>
      <c r="D4" s="1">
        <v>2</v>
      </c>
      <c r="E4" s="7">
        <v>44683</v>
      </c>
      <c r="F4" s="8">
        <f t="shared" ref="F4:F31" si="0">IFERROR(D4*VLOOKUP(TRIM(C4),$K$3:$L$19,2,FALSE),"미수거")</f>
        <v>8000</v>
      </c>
      <c r="G4" s="6" t="str" cm="1">
        <f t="array" ref="G4">fn스티커(B4,C4,D4)</f>
        <v>편수 책상-2개</v>
      </c>
      <c r="I4" s="6" t="s">
        <v>106</v>
      </c>
      <c r="J4" s="6" t="s">
        <v>107</v>
      </c>
      <c r="K4" s="6" t="s">
        <v>112</v>
      </c>
      <c r="L4" s="8">
        <v>4000</v>
      </c>
      <c r="M4" s="1" t="str">
        <f t="shared" ref="M4:M19" si="1">IF(L4&gt;=AVERAGE($L$3:$L$19),"★Top"&amp;_xlfn.RANK.EQ(L4,$L$3:$L$19),"")</f>
        <v/>
      </c>
    </row>
    <row r="5" spans="1:13" x14ac:dyDescent="0.4">
      <c r="A5" s="6" t="s">
        <v>109</v>
      </c>
      <c r="B5" s="6" t="s">
        <v>113</v>
      </c>
      <c r="C5" s="6" t="s">
        <v>114</v>
      </c>
      <c r="D5" s="1">
        <v>1</v>
      </c>
      <c r="E5" s="7">
        <v>44691</v>
      </c>
      <c r="F5" s="8">
        <f t="shared" si="0"/>
        <v>2000</v>
      </c>
      <c r="G5" s="6" t="str" cm="1">
        <f t="array" ref="G5">fn스티커(B5,C5,D5)</f>
        <v>2단이하 책장-1개</v>
      </c>
      <c r="I5" s="6" t="s">
        <v>106</v>
      </c>
      <c r="J5" s="6" t="s">
        <v>115</v>
      </c>
      <c r="K5" s="6" t="s">
        <v>115</v>
      </c>
      <c r="L5" s="8">
        <v>4000</v>
      </c>
      <c r="M5" s="1" t="str">
        <f t="shared" si="1"/>
        <v/>
      </c>
    </row>
    <row r="6" spans="1:13" x14ac:dyDescent="0.4">
      <c r="A6" s="6" t="s">
        <v>109</v>
      </c>
      <c r="B6" s="6" t="s">
        <v>113</v>
      </c>
      <c r="C6" s="6" t="s">
        <v>116</v>
      </c>
      <c r="D6" s="1">
        <v>1</v>
      </c>
      <c r="E6" s="7">
        <v>44697</v>
      </c>
      <c r="F6" s="8">
        <f t="shared" si="0"/>
        <v>3000</v>
      </c>
      <c r="G6" s="6" t="str" cm="1">
        <f t="array" ref="G6">fn스티커(B6,C6,D6)</f>
        <v>3단이상 책장-1개</v>
      </c>
      <c r="I6" s="6" t="s">
        <v>106</v>
      </c>
      <c r="J6" s="6" t="s">
        <v>117</v>
      </c>
      <c r="K6" s="6" t="s">
        <v>117</v>
      </c>
      <c r="L6" s="8">
        <v>18000</v>
      </c>
      <c r="M6" s="1" t="str">
        <f t="shared" si="1"/>
        <v>★Top1</v>
      </c>
    </row>
    <row r="7" spans="1:13" x14ac:dyDescent="0.4">
      <c r="A7" s="6" t="s">
        <v>109</v>
      </c>
      <c r="B7" s="6" t="s">
        <v>118</v>
      </c>
      <c r="C7" s="6" t="s">
        <v>119</v>
      </c>
      <c r="D7" s="1">
        <v>1</v>
      </c>
      <c r="E7" s="7">
        <v>44693</v>
      </c>
      <c r="F7" s="8">
        <f t="shared" si="0"/>
        <v>13000</v>
      </c>
      <c r="G7" s="6" t="str" cm="1">
        <f t="array" ref="G7">fn스티커(B7,C7,D7)</f>
        <v>1인용 침대 -1개</v>
      </c>
      <c r="I7" s="6" t="s">
        <v>103</v>
      </c>
      <c r="J7" s="6" t="s">
        <v>120</v>
      </c>
      <c r="K7" s="6" t="s">
        <v>121</v>
      </c>
      <c r="L7" s="8">
        <v>2000</v>
      </c>
      <c r="M7" s="1" t="str">
        <f t="shared" si="1"/>
        <v/>
      </c>
    </row>
    <row r="8" spans="1:13" x14ac:dyDescent="0.4">
      <c r="A8" s="6" t="s">
        <v>109</v>
      </c>
      <c r="B8" s="6" t="s">
        <v>118</v>
      </c>
      <c r="C8" s="6" t="s">
        <v>122</v>
      </c>
      <c r="D8" s="1">
        <v>4</v>
      </c>
      <c r="E8" s="7">
        <v>44708</v>
      </c>
      <c r="F8" s="8">
        <f t="shared" si="0"/>
        <v>68000</v>
      </c>
      <c r="G8" s="6" t="str" cm="1">
        <f t="array" ref="G8">fn스티커(B8,C8,D8)</f>
        <v>2인용 침대-4개</v>
      </c>
      <c r="I8" s="6" t="s">
        <v>103</v>
      </c>
      <c r="J8" s="6" t="s">
        <v>120</v>
      </c>
      <c r="K8" s="6" t="s">
        <v>123</v>
      </c>
      <c r="L8" s="8">
        <v>3000</v>
      </c>
      <c r="M8" s="1" t="str">
        <f t="shared" si="1"/>
        <v/>
      </c>
    </row>
    <row r="9" spans="1:13" x14ac:dyDescent="0.4">
      <c r="A9" s="6" t="s">
        <v>109</v>
      </c>
      <c r="B9" s="6" t="s">
        <v>109</v>
      </c>
      <c r="C9" s="6" t="s">
        <v>124</v>
      </c>
      <c r="D9" s="1">
        <v>1</v>
      </c>
      <c r="E9" s="7">
        <v>44690</v>
      </c>
      <c r="F9" s="8">
        <f t="shared" si="0"/>
        <v>4000</v>
      </c>
      <c r="G9" s="6" t="str" cm="1">
        <f t="array" ref="G9">fn스티커(B9,C9,D9)</f>
        <v xml:space="preserve"> 편수 책상-1개</v>
      </c>
      <c r="I9" s="6" t="s">
        <v>103</v>
      </c>
      <c r="J9" s="6" t="s">
        <v>125</v>
      </c>
      <c r="K9" s="6" t="s">
        <v>126</v>
      </c>
      <c r="L9" s="8">
        <v>1000</v>
      </c>
      <c r="M9" s="1" t="str">
        <f t="shared" si="1"/>
        <v/>
      </c>
    </row>
    <row r="10" spans="1:13" x14ac:dyDescent="0.4">
      <c r="A10" s="6" t="s">
        <v>103</v>
      </c>
      <c r="B10" s="6" t="s">
        <v>120</v>
      </c>
      <c r="C10" s="6" t="s">
        <v>123</v>
      </c>
      <c r="D10" s="1">
        <v>4</v>
      </c>
      <c r="E10" s="7">
        <v>44699</v>
      </c>
      <c r="F10" s="8">
        <f t="shared" si="0"/>
        <v>12000</v>
      </c>
      <c r="G10" s="6" t="str" cm="1">
        <f t="array" ref="G10">fn스티커(B10,C10,D10)</f>
        <v>2인용 유모차-4개</v>
      </c>
      <c r="I10" s="6" t="s">
        <v>103</v>
      </c>
      <c r="J10" s="6" t="s">
        <v>104</v>
      </c>
      <c r="K10" s="6" t="s">
        <v>104</v>
      </c>
      <c r="L10" s="8">
        <v>2000</v>
      </c>
      <c r="M10" s="1" t="str">
        <f t="shared" si="1"/>
        <v/>
      </c>
    </row>
    <row r="11" spans="1:13" x14ac:dyDescent="0.4">
      <c r="A11" s="6" t="s">
        <v>103</v>
      </c>
      <c r="B11" s="6" t="s">
        <v>125</v>
      </c>
      <c r="C11" s="6" t="s">
        <v>127</v>
      </c>
      <c r="D11" s="1">
        <v>1</v>
      </c>
      <c r="E11" s="7">
        <v>44690</v>
      </c>
      <c r="F11" s="8">
        <f t="shared" si="0"/>
        <v>1000</v>
      </c>
      <c r="G11" s="6" t="str" cm="1">
        <f t="array" ref="G11">fn스티커(B11,C11,D11)</f>
        <v xml:space="preserve">  인형, 장난감 개당-1개</v>
      </c>
      <c r="I11" s="6" t="s">
        <v>103</v>
      </c>
      <c r="J11" s="6" t="s">
        <v>128</v>
      </c>
      <c r="K11" s="6" t="s">
        <v>128</v>
      </c>
      <c r="L11" s="8">
        <v>2000</v>
      </c>
      <c r="M11" s="1" t="str">
        <f t="shared" si="1"/>
        <v/>
      </c>
    </row>
    <row r="12" spans="1:13" x14ac:dyDescent="0.4">
      <c r="A12" s="6" t="s">
        <v>106</v>
      </c>
      <c r="B12" s="6" t="s">
        <v>115</v>
      </c>
      <c r="C12" s="6" t="s">
        <v>115</v>
      </c>
      <c r="D12" s="1">
        <v>3</v>
      </c>
      <c r="E12" s="7">
        <v>44693</v>
      </c>
      <c r="F12" s="8">
        <f t="shared" si="0"/>
        <v>12000</v>
      </c>
      <c r="G12" s="6" t="str" cm="1">
        <f t="array" ref="G12">fn스티커(B12,C12,D12)</f>
        <v>헬스자전거-3개</v>
      </c>
      <c r="I12" s="6" t="s">
        <v>109</v>
      </c>
      <c r="J12" s="6" t="s">
        <v>110</v>
      </c>
      <c r="K12" s="6" t="s">
        <v>129</v>
      </c>
      <c r="L12" s="8">
        <v>7000</v>
      </c>
      <c r="M12" s="1" t="str">
        <f t="shared" si="1"/>
        <v>★Top5</v>
      </c>
    </row>
    <row r="13" spans="1:13" x14ac:dyDescent="0.4">
      <c r="A13" s="6" t="s">
        <v>109</v>
      </c>
      <c r="B13" s="6" t="s">
        <v>118</v>
      </c>
      <c r="C13" s="6" t="s">
        <v>130</v>
      </c>
      <c r="D13" s="1">
        <v>4</v>
      </c>
      <c r="E13" s="7">
        <v>44706</v>
      </c>
      <c r="F13" s="8">
        <f t="shared" si="0"/>
        <v>20000</v>
      </c>
      <c r="G13" s="6" t="str" cm="1">
        <f t="array" ref="G13">fn스티커(B13,C13,D13)</f>
        <v>1인용 매트리스만 -4개</v>
      </c>
      <c r="I13" s="6" t="s">
        <v>109</v>
      </c>
      <c r="J13" s="6" t="s">
        <v>110</v>
      </c>
      <c r="K13" s="6" t="s">
        <v>111</v>
      </c>
      <c r="L13" s="8">
        <v>4000</v>
      </c>
      <c r="M13" s="1" t="str">
        <f t="shared" si="1"/>
        <v/>
      </c>
    </row>
    <row r="14" spans="1:13" x14ac:dyDescent="0.4">
      <c r="A14" s="6" t="s">
        <v>103</v>
      </c>
      <c r="B14" s="6" t="s">
        <v>128</v>
      </c>
      <c r="C14" s="6" t="s">
        <v>128</v>
      </c>
      <c r="D14" s="1">
        <v>4</v>
      </c>
      <c r="E14" s="7">
        <v>44694</v>
      </c>
      <c r="F14" s="8">
        <f t="shared" si="0"/>
        <v>8000</v>
      </c>
      <c r="G14" s="6" t="str" cm="1">
        <f t="array" ref="G14">fn스티커(B14,C14,D14)</f>
        <v>유아용 자동차-4개</v>
      </c>
      <c r="I14" s="6" t="s">
        <v>109</v>
      </c>
      <c r="J14" s="6" t="s">
        <v>113</v>
      </c>
      <c r="K14" s="6" t="s">
        <v>114</v>
      </c>
      <c r="L14" s="8">
        <v>2000</v>
      </c>
      <c r="M14" s="1" t="str">
        <f t="shared" si="1"/>
        <v/>
      </c>
    </row>
    <row r="15" spans="1:13" x14ac:dyDescent="0.4">
      <c r="A15" s="6" t="s">
        <v>109</v>
      </c>
      <c r="B15" s="6" t="s">
        <v>113</v>
      </c>
      <c r="C15" s="6" t="s">
        <v>131</v>
      </c>
      <c r="D15" s="1">
        <v>5</v>
      </c>
      <c r="E15" s="7">
        <v>44704</v>
      </c>
      <c r="F15" s="8">
        <f t="shared" si="0"/>
        <v>15000</v>
      </c>
      <c r="G15" s="6" t="str" cm="1">
        <f t="array" ref="G15">fn스티커(B15,C15,D15)</f>
        <v xml:space="preserve"> 3단이상 책장-5개</v>
      </c>
      <c r="I15" s="6" t="s">
        <v>109</v>
      </c>
      <c r="J15" s="6" t="s">
        <v>113</v>
      </c>
      <c r="K15" s="6" t="s">
        <v>116</v>
      </c>
      <c r="L15" s="8">
        <v>3000</v>
      </c>
      <c r="M15" s="1" t="str">
        <f t="shared" si="1"/>
        <v/>
      </c>
    </row>
    <row r="16" spans="1:13" x14ac:dyDescent="0.4">
      <c r="A16" s="6" t="s">
        <v>109</v>
      </c>
      <c r="B16" s="6" t="s">
        <v>118</v>
      </c>
      <c r="C16" s="6" t="s">
        <v>132</v>
      </c>
      <c r="D16" s="1">
        <v>1</v>
      </c>
      <c r="E16" s="7">
        <v>44700</v>
      </c>
      <c r="F16" s="8">
        <f t="shared" si="0"/>
        <v>13000</v>
      </c>
      <c r="G16" s="6" t="str" cm="1">
        <f t="array" ref="G16">fn스티커(B16,C16,D16)</f>
        <v>1인용 침대-1개</v>
      </c>
      <c r="I16" s="6" t="s">
        <v>109</v>
      </c>
      <c r="J16" s="6" t="s">
        <v>118</v>
      </c>
      <c r="K16" s="6" t="s">
        <v>132</v>
      </c>
      <c r="L16" s="8">
        <v>13000</v>
      </c>
      <c r="M16" s="1" t="str">
        <f t="shared" si="1"/>
        <v>★Top3</v>
      </c>
    </row>
    <row r="17" spans="1:14" x14ac:dyDescent="0.4">
      <c r="A17" s="6" t="s">
        <v>109</v>
      </c>
      <c r="B17" s="6" t="s">
        <v>109</v>
      </c>
      <c r="C17" s="6" t="s">
        <v>111</v>
      </c>
      <c r="D17" s="1">
        <v>1</v>
      </c>
      <c r="E17" s="7">
        <v>44687</v>
      </c>
      <c r="F17" s="8">
        <f t="shared" si="0"/>
        <v>4000</v>
      </c>
      <c r="G17" s="6" t="str" cm="1">
        <f t="array" ref="G17">fn스티커(B17,C17,D17)</f>
        <v>편수 책상-1개</v>
      </c>
      <c r="I17" s="6" t="s">
        <v>109</v>
      </c>
      <c r="J17" s="6" t="s">
        <v>118</v>
      </c>
      <c r="K17" s="6" t="s">
        <v>122</v>
      </c>
      <c r="L17" s="8">
        <v>17000</v>
      </c>
      <c r="M17" s="1" t="str">
        <f t="shared" si="1"/>
        <v>★Top2</v>
      </c>
    </row>
    <row r="18" spans="1:14" x14ac:dyDescent="0.4">
      <c r="A18" s="6" t="s">
        <v>103</v>
      </c>
      <c r="B18" s="6" t="s">
        <v>128</v>
      </c>
      <c r="C18" s="6" t="s">
        <v>128</v>
      </c>
      <c r="D18" s="1">
        <v>1</v>
      </c>
      <c r="E18" s="7">
        <v>44708</v>
      </c>
      <c r="F18" s="8">
        <f t="shared" si="0"/>
        <v>2000</v>
      </c>
      <c r="G18" s="6" t="str" cm="1">
        <f t="array" ref="G18">fn스티커(B18,C18,D18)</f>
        <v>유아용 자동차-1개</v>
      </c>
      <c r="I18" s="6" t="s">
        <v>109</v>
      </c>
      <c r="J18" s="6" t="s">
        <v>118</v>
      </c>
      <c r="K18" s="6" t="s">
        <v>133</v>
      </c>
      <c r="L18" s="8">
        <v>5000</v>
      </c>
      <c r="M18" s="1" t="str">
        <f t="shared" si="1"/>
        <v/>
      </c>
    </row>
    <row r="19" spans="1:14" x14ac:dyDescent="0.4">
      <c r="A19" s="6" t="s">
        <v>109</v>
      </c>
      <c r="B19" s="6" t="s">
        <v>110</v>
      </c>
      <c r="C19" s="6" t="s">
        <v>134</v>
      </c>
      <c r="D19" s="1">
        <v>5</v>
      </c>
      <c r="E19" s="7">
        <v>44700</v>
      </c>
      <c r="F19" s="8" t="str">
        <f t="shared" si="0"/>
        <v>미수거</v>
      </c>
      <c r="G19" s="6" t="str" cm="1">
        <f t="array" ref="G19">fn스티커(B19,C19,D19)</f>
        <v>양수-5개</v>
      </c>
      <c r="I19" s="6" t="s">
        <v>109</v>
      </c>
      <c r="J19" s="6" t="s">
        <v>118</v>
      </c>
      <c r="K19" s="6" t="s">
        <v>135</v>
      </c>
      <c r="L19" s="8">
        <v>8000</v>
      </c>
      <c r="M19" s="1" t="str">
        <f t="shared" si="1"/>
        <v>★Top4</v>
      </c>
    </row>
    <row r="20" spans="1:14" x14ac:dyDescent="0.4">
      <c r="A20" s="6" t="s">
        <v>109</v>
      </c>
      <c r="B20" s="6" t="s">
        <v>118</v>
      </c>
      <c r="C20" s="6" t="s">
        <v>122</v>
      </c>
      <c r="D20" s="1">
        <v>1</v>
      </c>
      <c r="E20" s="7">
        <v>44697</v>
      </c>
      <c r="F20" s="8">
        <f t="shared" si="0"/>
        <v>17000</v>
      </c>
      <c r="G20" s="6" t="str" cm="1">
        <f t="array" ref="G20">fn스티커(B20,C20,D20)</f>
        <v>2인용 침대-1개</v>
      </c>
    </row>
    <row r="21" spans="1:14" x14ac:dyDescent="0.4">
      <c r="A21" s="6" t="s">
        <v>109</v>
      </c>
      <c r="B21" s="6" t="s">
        <v>118</v>
      </c>
      <c r="C21" s="6" t="s">
        <v>133</v>
      </c>
      <c r="D21" s="1">
        <v>5</v>
      </c>
      <c r="E21" s="7">
        <v>44706</v>
      </c>
      <c r="F21" s="8">
        <f t="shared" si="0"/>
        <v>25000</v>
      </c>
      <c r="G21" s="6" t="str" cm="1">
        <f t="array" ref="G21">fn스티커(B21,C21,D21)</f>
        <v>1인용 매트리스만-5개</v>
      </c>
      <c r="I21" t="s">
        <v>136</v>
      </c>
    </row>
    <row r="22" spans="1:14" x14ac:dyDescent="0.4">
      <c r="A22" s="6" t="s">
        <v>106</v>
      </c>
      <c r="B22" s="6" t="s">
        <v>107</v>
      </c>
      <c r="C22" s="6" t="s">
        <v>108</v>
      </c>
      <c r="D22" s="1">
        <v>4</v>
      </c>
      <c r="E22" s="7">
        <v>44704</v>
      </c>
      <c r="F22" s="8">
        <f t="shared" si="0"/>
        <v>24000</v>
      </c>
      <c r="G22" s="6" t="str" cm="1">
        <f t="array" ref="G22">fn스티커(B22,C22,D22)</f>
        <v>5kg 이상 헬스기구-4개</v>
      </c>
      <c r="I22" s="1" t="s">
        <v>94</v>
      </c>
      <c r="J22" s="5" t="s">
        <v>137</v>
      </c>
      <c r="K22" s="5" t="s">
        <v>138</v>
      </c>
      <c r="L22" s="5" t="s">
        <v>139</v>
      </c>
      <c r="M22" s="5" t="s">
        <v>140</v>
      </c>
      <c r="N22" s="5" t="s">
        <v>141</v>
      </c>
    </row>
    <row r="23" spans="1:14" x14ac:dyDescent="0.4">
      <c r="A23" s="6" t="s">
        <v>106</v>
      </c>
      <c r="B23" s="6" t="s">
        <v>117</v>
      </c>
      <c r="C23" s="6" t="s">
        <v>117</v>
      </c>
      <c r="D23" s="1">
        <v>3</v>
      </c>
      <c r="E23" s="7">
        <v>44704</v>
      </c>
      <c r="F23" s="8">
        <f t="shared" si="0"/>
        <v>54000</v>
      </c>
      <c r="G23" s="6" t="str" cm="1">
        <f t="array" ref="G23">fn스티커(B23,C23,D23)</f>
        <v>런닝머신-3개</v>
      </c>
      <c r="I23" s="6" t="s">
        <v>106</v>
      </c>
      <c r="J23" s="6">
        <f t="array" ref="J23">SUM(($A$3:$A$31=$I23)*(CHOOSE(WEEKDAY($E$3:$E$31,2),"월","화","수","목","금")=J$22))</f>
        <v>2</v>
      </c>
      <c r="K23" s="6">
        <f t="array" ref="K23">SUM(($A$3:$A$31=$I23)*(CHOOSE(WEEKDAY($E$3:$E$31,2),"월","화","수","목","금")=K$22))</f>
        <v>0</v>
      </c>
      <c r="L23" s="6">
        <f t="array" ref="L23">SUM(($A$3:$A$31=$I23)*(CHOOSE(WEEKDAY($E$3:$E$31,2),"월","화","수","목","금")=L$22))</f>
        <v>0</v>
      </c>
      <c r="M23" s="6">
        <f t="array" ref="M23">SUM(($A$3:$A$31=$I23)*(CHOOSE(WEEKDAY($E$3:$E$31,2),"월","화","수","목","금")=M$22))</f>
        <v>1</v>
      </c>
      <c r="N23" s="6">
        <f t="array" ref="N23">SUM(($A$3:$A$31=$I23)*(CHOOSE(WEEKDAY($E$3:$E$31,2),"월","화","수","목","금")=N$22))</f>
        <v>1</v>
      </c>
    </row>
    <row r="24" spans="1:14" x14ac:dyDescent="0.4">
      <c r="A24" s="6" t="s">
        <v>109</v>
      </c>
      <c r="B24" s="6" t="s">
        <v>118</v>
      </c>
      <c r="C24" s="6" t="s">
        <v>142</v>
      </c>
      <c r="D24" s="1">
        <v>4</v>
      </c>
      <c r="E24" s="7">
        <v>44705</v>
      </c>
      <c r="F24" s="8" t="str">
        <f t="shared" si="0"/>
        <v>미수거</v>
      </c>
      <c r="G24" s="6" t="str" cm="1">
        <f t="array" ref="G24">fn스티커(B24,C24,D24)</f>
        <v>1인용-4개</v>
      </c>
      <c r="I24" s="6" t="s">
        <v>103</v>
      </c>
      <c r="J24" s="6">
        <f t="array" ref="J24">SUM(($A$3:$A$31=$I24)*(CHOOSE(WEEKDAY($E$3:$E$31,2),"월","화","수","목","금")=J$22))</f>
        <v>1</v>
      </c>
      <c r="K24" s="6">
        <f t="array" ref="K24">SUM(($A$3:$A$31=$I24)*(CHOOSE(WEEKDAY($E$3:$E$31,2),"월","화","수","목","금")=K$22))</f>
        <v>1</v>
      </c>
      <c r="L24" s="6">
        <f t="array" ref="L24">SUM(($A$3:$A$31=$I24)*(CHOOSE(WEEKDAY($E$3:$E$31,2),"월","화","수","목","금")=L$22))</f>
        <v>1</v>
      </c>
      <c r="M24" s="6">
        <f t="array" ref="M24">SUM(($A$3:$A$31=$I24)*(CHOOSE(WEEKDAY($E$3:$E$31,2),"월","화","수","목","금")=M$22))</f>
        <v>1</v>
      </c>
      <c r="N24" s="6">
        <f t="array" ref="N24">SUM(($A$3:$A$31=$I24)*(CHOOSE(WEEKDAY($E$3:$E$31,2),"월","화","수","목","금")=N$22))</f>
        <v>2</v>
      </c>
    </row>
    <row r="25" spans="1:14" x14ac:dyDescent="0.4">
      <c r="A25" s="6" t="s">
        <v>109</v>
      </c>
      <c r="B25" s="6" t="s">
        <v>113</v>
      </c>
      <c r="C25" s="6" t="s">
        <v>114</v>
      </c>
      <c r="D25" s="1">
        <v>1</v>
      </c>
      <c r="E25" s="7">
        <v>44686</v>
      </c>
      <c r="F25" s="8">
        <f t="shared" si="0"/>
        <v>2000</v>
      </c>
      <c r="G25" s="6" t="str" cm="1">
        <f t="array" ref="G25">fn스티커(B25,C25,D25)</f>
        <v>2단이하 책장-1개</v>
      </c>
      <c r="I25" s="6" t="s">
        <v>109</v>
      </c>
      <c r="J25" s="6">
        <f t="array" ref="J25">SUM(($A$3:$A$31=$I25)*(CHOOSE(WEEKDAY($E$3:$E$31,2),"월","화","수","목","금")=J$22))</f>
        <v>7</v>
      </c>
      <c r="K25" s="6">
        <f t="array" ref="K25">SUM(($A$3:$A$31=$I25)*(CHOOSE(WEEKDAY($E$3:$E$31,2),"월","화","수","목","금")=K$22))</f>
        <v>4</v>
      </c>
      <c r="L25" s="6">
        <f t="array" ref="L25">SUM(($A$3:$A$31=$I25)*(CHOOSE(WEEKDAY($E$3:$E$31,2),"월","화","수","목","금")=L$22))</f>
        <v>2</v>
      </c>
      <c r="M25" s="6">
        <f t="array" ref="M25">SUM(($A$3:$A$31=$I25)*(CHOOSE(WEEKDAY($E$3:$E$31,2),"월","화","수","목","금")=M$22))</f>
        <v>4</v>
      </c>
      <c r="N25" s="6">
        <f t="array" ref="N25">SUM(($A$3:$A$31=$I25)*(CHOOSE(WEEKDAY($E$3:$E$31,2),"월","화","수","목","금")=N$22))</f>
        <v>2</v>
      </c>
    </row>
    <row r="26" spans="1:14" x14ac:dyDescent="0.4">
      <c r="A26" s="6" t="s">
        <v>103</v>
      </c>
      <c r="B26" s="6" t="s">
        <v>120</v>
      </c>
      <c r="C26" s="6" t="s">
        <v>121</v>
      </c>
      <c r="D26" s="1">
        <v>5</v>
      </c>
      <c r="E26" s="7">
        <v>44693</v>
      </c>
      <c r="F26" s="8">
        <f t="shared" si="0"/>
        <v>10000</v>
      </c>
      <c r="G26" s="6" t="str" cm="1">
        <f t="array" ref="G26">fn스티커(B26,C26,D26)</f>
        <v>1인용 유모차-5개</v>
      </c>
    </row>
    <row r="27" spans="1:14" x14ac:dyDescent="0.4">
      <c r="A27" s="6" t="s">
        <v>109</v>
      </c>
      <c r="B27" s="6" t="s">
        <v>110</v>
      </c>
      <c r="C27" s="6" t="s">
        <v>129</v>
      </c>
      <c r="D27" s="1">
        <v>5</v>
      </c>
      <c r="E27" s="7">
        <v>44683</v>
      </c>
      <c r="F27" s="8">
        <f t="shared" si="0"/>
        <v>35000</v>
      </c>
      <c r="G27" s="6" t="str" cm="1">
        <f t="array" ref="G27">fn스티커(B27,C27,D27)</f>
        <v>양수 책상-5개</v>
      </c>
      <c r="I27" t="s">
        <v>143</v>
      </c>
    </row>
    <row r="28" spans="1:14" x14ac:dyDescent="0.4">
      <c r="A28" s="6" t="s">
        <v>109</v>
      </c>
      <c r="B28" s="6" t="s">
        <v>109</v>
      </c>
      <c r="C28" s="6" t="s">
        <v>111</v>
      </c>
      <c r="D28" s="1">
        <v>3</v>
      </c>
      <c r="E28" s="7">
        <v>44705</v>
      </c>
      <c r="F28" s="8">
        <f t="shared" si="0"/>
        <v>12000</v>
      </c>
      <c r="G28" s="6" t="str" cm="1">
        <f t="array" ref="G28">fn스티커(B28,C28,D28)</f>
        <v>편수 책상-3개</v>
      </c>
      <c r="I28" s="28" t="s">
        <v>101</v>
      </c>
      <c r="J28" s="28"/>
      <c r="K28" s="5" t="s">
        <v>144</v>
      </c>
    </row>
    <row r="29" spans="1:14" x14ac:dyDescent="0.4">
      <c r="A29" s="6" t="s">
        <v>109</v>
      </c>
      <c r="B29" s="6" t="s">
        <v>113</v>
      </c>
      <c r="C29" s="6" t="s">
        <v>114</v>
      </c>
      <c r="D29" s="1">
        <v>3</v>
      </c>
      <c r="E29" s="7">
        <v>44711</v>
      </c>
      <c r="F29" s="8">
        <f t="shared" si="0"/>
        <v>6000</v>
      </c>
      <c r="G29" s="6" t="str" cm="1">
        <f t="array" ref="G29">fn스티커(B29,C29,D29)</f>
        <v>2단이하 책장-3개</v>
      </c>
      <c r="I29" s="9">
        <v>0</v>
      </c>
      <c r="J29" s="10">
        <v>1000</v>
      </c>
      <c r="K29" s="11">
        <f t="array" ref="K29:K34">FREQUENCY(L3:L19,J29:J34)/COUNTA(L3:L19)</f>
        <v>5.8823529411764705E-2</v>
      </c>
    </row>
    <row r="30" spans="1:14" x14ac:dyDescent="0.4">
      <c r="A30" s="6" t="s">
        <v>106</v>
      </c>
      <c r="B30" s="6" t="s">
        <v>107</v>
      </c>
      <c r="C30" s="6" t="s">
        <v>112</v>
      </c>
      <c r="D30" s="1">
        <v>4</v>
      </c>
      <c r="E30" s="7">
        <v>44694</v>
      </c>
      <c r="F30" s="8">
        <f t="shared" si="0"/>
        <v>16000</v>
      </c>
      <c r="G30" s="6" t="str" cm="1">
        <f t="array" ref="G30">fn스티커(B30,C30,D30)</f>
        <v>5kg 이하 헬스기구-4개</v>
      </c>
      <c r="I30" s="9">
        <v>1001</v>
      </c>
      <c r="J30" s="10">
        <v>3000</v>
      </c>
      <c r="K30" s="11">
        <v>0.35294117647058826</v>
      </c>
    </row>
    <row r="31" spans="1:14" x14ac:dyDescent="0.4">
      <c r="A31" s="6" t="s">
        <v>109</v>
      </c>
      <c r="B31" s="6" t="s">
        <v>113</v>
      </c>
      <c r="C31" s="6" t="s">
        <v>116</v>
      </c>
      <c r="D31" s="1">
        <v>3</v>
      </c>
      <c r="E31" s="7">
        <v>44712</v>
      </c>
      <c r="F31" s="8">
        <f t="shared" si="0"/>
        <v>9000</v>
      </c>
      <c r="G31" s="6" t="str" cm="1">
        <f t="array" ref="G31">fn스티커(B31,C31,D31)</f>
        <v>3단이상 책장-3개</v>
      </c>
      <c r="I31" s="9">
        <v>3001</v>
      </c>
      <c r="J31" s="10">
        <v>5000</v>
      </c>
      <c r="K31" s="11">
        <v>0.23529411764705882</v>
      </c>
    </row>
    <row r="32" spans="1:14" x14ac:dyDescent="0.4">
      <c r="I32" s="9">
        <v>5001</v>
      </c>
      <c r="J32" s="10">
        <v>10000</v>
      </c>
      <c r="K32" s="11">
        <v>0.17647058823529413</v>
      </c>
    </row>
    <row r="33" spans="9:11" x14ac:dyDescent="0.4">
      <c r="I33" s="9">
        <v>10001</v>
      </c>
      <c r="J33" s="10">
        <v>15000</v>
      </c>
      <c r="K33" s="11">
        <v>5.8823529411764705E-2</v>
      </c>
    </row>
    <row r="34" spans="9:11" x14ac:dyDescent="0.4">
      <c r="I34" s="9">
        <v>15001</v>
      </c>
      <c r="J34" s="10">
        <v>20000</v>
      </c>
      <c r="K34" s="11">
        <v>0.11764705882352941</v>
      </c>
    </row>
  </sheetData>
  <mergeCells count="1">
    <mergeCell ref="I28:J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4"/>
  <dimension ref="B2:E12"/>
  <sheetViews>
    <sheetView workbookViewId="0">
      <selection activeCell="D7" sqref="D7"/>
    </sheetView>
  </sheetViews>
  <sheetFormatPr defaultRowHeight="17.399999999999999" x14ac:dyDescent="0.4"/>
  <cols>
    <col min="2" max="2" width="12.296875" bestFit="1" customWidth="1"/>
    <col min="3" max="3" width="10.09765625" customWidth="1"/>
    <col min="4" max="5" width="10.296875" customWidth="1"/>
    <col min="6" max="7" width="7.3984375" bestFit="1" customWidth="1"/>
    <col min="8" max="8" width="8.3984375" bestFit="1" customWidth="1"/>
  </cols>
  <sheetData>
    <row r="2" spans="2:5" x14ac:dyDescent="0.4">
      <c r="B2" s="24" t="s">
        <v>4</v>
      </c>
      <c r="C2" t="s">
        <v>211</v>
      </c>
    </row>
    <row r="4" spans="2:5" x14ac:dyDescent="0.4">
      <c r="B4" s="24" t="s">
        <v>213</v>
      </c>
      <c r="C4" s="24" t="s">
        <v>3</v>
      </c>
    </row>
    <row r="5" spans="2:5" x14ac:dyDescent="0.4">
      <c r="B5" s="24" t="s">
        <v>6</v>
      </c>
      <c r="C5" t="s">
        <v>15</v>
      </c>
      <c r="D5" t="s">
        <v>10</v>
      </c>
      <c r="E5" t="s">
        <v>212</v>
      </c>
    </row>
    <row r="6" spans="2:5" x14ac:dyDescent="0.4">
      <c r="B6" t="s">
        <v>214</v>
      </c>
      <c r="C6" s="25">
        <v>0.16914430519488666</v>
      </c>
      <c r="D6" s="25">
        <v>5.2140575079872208E-2</v>
      </c>
      <c r="E6" s="25">
        <v>0.11118426466957453</v>
      </c>
    </row>
    <row r="7" spans="2:5" x14ac:dyDescent="0.4">
      <c r="B7" t="s">
        <v>215</v>
      </c>
      <c r="C7" s="25">
        <v>0.22794274459623901</v>
      </c>
      <c r="D7" s="25">
        <v>0.34351437699680509</v>
      </c>
      <c r="E7" s="25">
        <v>0.28519336806720563</v>
      </c>
    </row>
    <row r="8" spans="2:5" x14ac:dyDescent="0.4">
      <c r="B8" t="s">
        <v>216</v>
      </c>
      <c r="C8" s="25">
        <v>0.22417924303438586</v>
      </c>
      <c r="D8" s="25">
        <v>0.12</v>
      </c>
      <c r="E8" s="25">
        <v>0.17257205801358547</v>
      </c>
    </row>
    <row r="9" spans="2:5" x14ac:dyDescent="0.4">
      <c r="B9" t="s">
        <v>217</v>
      </c>
      <c r="C9" s="25">
        <v>0.18127532522925996</v>
      </c>
      <c r="D9" s="25">
        <v>0</v>
      </c>
      <c r="E9" s="25">
        <v>9.1477118059292373E-2</v>
      </c>
    </row>
    <row r="10" spans="2:5" x14ac:dyDescent="0.4">
      <c r="B10" t="s">
        <v>218</v>
      </c>
      <c r="C10" s="25">
        <v>0</v>
      </c>
      <c r="D10" s="25">
        <v>0.15335463258785942</v>
      </c>
      <c r="E10" s="25">
        <v>7.5967156865848331E-2</v>
      </c>
    </row>
    <row r="11" spans="2:5" x14ac:dyDescent="0.4">
      <c r="B11" t="s">
        <v>219</v>
      </c>
      <c r="C11" s="25">
        <v>0.19745838194522849</v>
      </c>
      <c r="D11" s="25">
        <v>0.33099041533546325</v>
      </c>
      <c r="E11" s="25">
        <v>0.2636060343244937</v>
      </c>
    </row>
    <row r="12" spans="2:5" x14ac:dyDescent="0.4">
      <c r="B12" t="s">
        <v>212</v>
      </c>
      <c r="C12" s="25">
        <v>1</v>
      </c>
      <c r="D12" s="25">
        <v>1</v>
      </c>
      <c r="E12" s="25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5" filterMode="1"/>
  <dimension ref="A1:F25"/>
  <sheetViews>
    <sheetView workbookViewId="0">
      <selection activeCell="G5" sqref="G5"/>
    </sheetView>
  </sheetViews>
  <sheetFormatPr defaultRowHeight="17.399999999999999" x14ac:dyDescent="0.4"/>
  <cols>
    <col min="4" max="4" width="9.5" customWidth="1"/>
    <col min="5" max="5" width="12.19921875" customWidth="1"/>
    <col min="6" max="6" width="21.3984375" customWidth="1"/>
  </cols>
  <sheetData>
    <row r="1" spans="1:6" x14ac:dyDescent="0.4">
      <c r="A1" t="s">
        <v>82</v>
      </c>
    </row>
    <row r="2" spans="1:6" x14ac:dyDescent="0.4">
      <c r="A2" s="12" t="s">
        <v>145</v>
      </c>
      <c r="B2" s="12" t="s">
        <v>146</v>
      </c>
      <c r="C2" s="13" t="s">
        <v>147</v>
      </c>
      <c r="D2" s="13" t="s">
        <v>148</v>
      </c>
      <c r="E2" s="12" t="s">
        <v>149</v>
      </c>
      <c r="F2" s="12" t="s">
        <v>150</v>
      </c>
    </row>
    <row r="3" spans="1:6" hidden="1" x14ac:dyDescent="0.4">
      <c r="A3" s="14" t="s">
        <v>151</v>
      </c>
      <c r="B3" s="14" t="s">
        <v>152</v>
      </c>
      <c r="C3" s="15">
        <v>80</v>
      </c>
      <c r="D3" s="15">
        <v>80</v>
      </c>
      <c r="E3" s="16">
        <v>39448</v>
      </c>
      <c r="F3" s="17" t="s">
        <v>177</v>
      </c>
    </row>
    <row r="4" spans="1:6" hidden="1" x14ac:dyDescent="0.4">
      <c r="A4" s="14" t="s">
        <v>151</v>
      </c>
      <c r="B4" s="14" t="s">
        <v>153</v>
      </c>
      <c r="C4" s="15">
        <v>80</v>
      </c>
      <c r="D4" s="15">
        <v>90</v>
      </c>
      <c r="E4" s="16">
        <v>40575</v>
      </c>
      <c r="F4" s="17" t="s">
        <v>178</v>
      </c>
    </row>
    <row r="5" spans="1:6" hidden="1" x14ac:dyDescent="0.4">
      <c r="A5" s="14" t="s">
        <v>154</v>
      </c>
      <c r="B5" s="14" t="s">
        <v>155</v>
      </c>
      <c r="C5" s="15">
        <v>90</v>
      </c>
      <c r="D5" s="15">
        <v>100</v>
      </c>
      <c r="E5" s="16">
        <v>43101</v>
      </c>
      <c r="F5" s="17" t="s">
        <v>179</v>
      </c>
    </row>
    <row r="6" spans="1:6" hidden="1" x14ac:dyDescent="0.4">
      <c r="A6" s="14" t="s">
        <v>156</v>
      </c>
      <c r="B6" s="14" t="s">
        <v>157</v>
      </c>
      <c r="C6" s="15">
        <v>75</v>
      </c>
      <c r="D6" s="15">
        <v>50</v>
      </c>
      <c r="E6" s="16">
        <v>40148</v>
      </c>
      <c r="F6" s="17" t="s">
        <v>180</v>
      </c>
    </row>
    <row r="7" spans="1:6" hidden="1" x14ac:dyDescent="0.4">
      <c r="A7" s="14" t="s">
        <v>158</v>
      </c>
      <c r="B7" s="14" t="s">
        <v>153</v>
      </c>
      <c r="C7" s="15">
        <v>80</v>
      </c>
      <c r="D7" s="15">
        <v>60</v>
      </c>
      <c r="E7" s="16">
        <v>40909</v>
      </c>
      <c r="F7" s="17" t="s">
        <v>181</v>
      </c>
    </row>
    <row r="8" spans="1:6" hidden="1" x14ac:dyDescent="0.4">
      <c r="A8" s="14" t="s">
        <v>159</v>
      </c>
      <c r="B8" s="14" t="s">
        <v>155</v>
      </c>
      <c r="C8" s="15">
        <v>85</v>
      </c>
      <c r="D8" s="15">
        <v>80</v>
      </c>
      <c r="E8" s="16">
        <v>42522</v>
      </c>
      <c r="F8" s="17" t="s">
        <v>182</v>
      </c>
    </row>
    <row r="9" spans="1:6" hidden="1" x14ac:dyDescent="0.4">
      <c r="A9" s="14" t="s">
        <v>159</v>
      </c>
      <c r="B9" s="14" t="s">
        <v>155</v>
      </c>
      <c r="C9" s="15">
        <v>80</v>
      </c>
      <c r="D9" s="15">
        <v>70</v>
      </c>
      <c r="E9" s="16">
        <v>43405</v>
      </c>
      <c r="F9" s="17" t="s">
        <v>183</v>
      </c>
    </row>
    <row r="10" spans="1:6" hidden="1" x14ac:dyDescent="0.4">
      <c r="A10" s="14" t="s">
        <v>160</v>
      </c>
      <c r="B10" s="14" t="s">
        <v>155</v>
      </c>
      <c r="C10" s="15">
        <v>90</v>
      </c>
      <c r="D10" s="15">
        <v>90</v>
      </c>
      <c r="E10" s="16">
        <v>43922</v>
      </c>
      <c r="F10" s="17" t="s">
        <v>184</v>
      </c>
    </row>
    <row r="11" spans="1:6" hidden="1" x14ac:dyDescent="0.4">
      <c r="A11" s="14" t="s">
        <v>161</v>
      </c>
      <c r="B11" s="14" t="s">
        <v>155</v>
      </c>
      <c r="C11" s="15">
        <v>95</v>
      </c>
      <c r="D11" s="15">
        <v>50</v>
      </c>
      <c r="E11" s="16">
        <v>42767</v>
      </c>
      <c r="F11" s="17" t="s">
        <v>185</v>
      </c>
    </row>
    <row r="12" spans="1:6" hidden="1" x14ac:dyDescent="0.4">
      <c r="A12" s="14" t="s">
        <v>162</v>
      </c>
      <c r="B12" s="14" t="s">
        <v>157</v>
      </c>
      <c r="C12" s="15">
        <v>85</v>
      </c>
      <c r="D12" s="15">
        <v>65</v>
      </c>
      <c r="E12" s="16">
        <v>39995</v>
      </c>
      <c r="F12" s="17" t="s">
        <v>186</v>
      </c>
    </row>
    <row r="13" spans="1:6" hidden="1" x14ac:dyDescent="0.4">
      <c r="A13" s="14" t="s">
        <v>162</v>
      </c>
      <c r="B13" s="14" t="s">
        <v>163</v>
      </c>
      <c r="C13" s="15">
        <v>100</v>
      </c>
      <c r="D13" s="15">
        <v>90</v>
      </c>
      <c r="E13" s="16">
        <v>38869</v>
      </c>
      <c r="F13" s="17" t="s">
        <v>187</v>
      </c>
    </row>
    <row r="14" spans="1:6" hidden="1" x14ac:dyDescent="0.4">
      <c r="A14" s="14" t="s">
        <v>164</v>
      </c>
      <c r="B14" s="14" t="s">
        <v>165</v>
      </c>
      <c r="C14" s="15">
        <v>80</v>
      </c>
      <c r="D14" s="15">
        <v>90</v>
      </c>
      <c r="E14" s="16">
        <v>41852</v>
      </c>
      <c r="F14" s="17" t="s">
        <v>188</v>
      </c>
    </row>
    <row r="15" spans="1:6" hidden="1" x14ac:dyDescent="0.4">
      <c r="A15" s="14" t="s">
        <v>166</v>
      </c>
      <c r="B15" s="14" t="s">
        <v>165</v>
      </c>
      <c r="C15" s="15">
        <v>75</v>
      </c>
      <c r="D15" s="15">
        <v>90</v>
      </c>
      <c r="E15" s="16">
        <v>41640</v>
      </c>
      <c r="F15" s="17" t="s">
        <v>189</v>
      </c>
    </row>
    <row r="16" spans="1:6" hidden="1" x14ac:dyDescent="0.4">
      <c r="A16" s="14" t="s">
        <v>167</v>
      </c>
      <c r="B16" s="14" t="s">
        <v>165</v>
      </c>
      <c r="C16" s="15">
        <v>50</v>
      </c>
      <c r="D16" s="15">
        <v>90</v>
      </c>
      <c r="E16" s="16">
        <v>42339</v>
      </c>
      <c r="F16" s="17" t="s">
        <v>190</v>
      </c>
    </row>
    <row r="17" spans="1:6" x14ac:dyDescent="0.4">
      <c r="A17" s="14" t="s">
        <v>168</v>
      </c>
      <c r="B17" s="14" t="s">
        <v>155</v>
      </c>
      <c r="C17" s="15">
        <v>60</v>
      </c>
      <c r="D17" s="15">
        <v>55</v>
      </c>
      <c r="E17" s="16">
        <v>42736</v>
      </c>
      <c r="F17" s="17" t="s">
        <v>191</v>
      </c>
    </row>
    <row r="18" spans="1:6" hidden="1" x14ac:dyDescent="0.4">
      <c r="A18" s="14" t="s">
        <v>169</v>
      </c>
      <c r="B18" s="14" t="s">
        <v>157</v>
      </c>
      <c r="C18" s="15">
        <v>85</v>
      </c>
      <c r="D18" s="15">
        <v>80</v>
      </c>
      <c r="E18" s="16">
        <v>40087</v>
      </c>
      <c r="F18" s="17" t="s">
        <v>192</v>
      </c>
    </row>
    <row r="19" spans="1:6" hidden="1" x14ac:dyDescent="0.4">
      <c r="A19" s="14" t="s">
        <v>170</v>
      </c>
      <c r="B19" s="14" t="s">
        <v>171</v>
      </c>
      <c r="C19" s="15">
        <v>90</v>
      </c>
      <c r="D19" s="15">
        <v>95</v>
      </c>
      <c r="E19" s="16">
        <v>41183</v>
      </c>
      <c r="F19" s="17" t="s">
        <v>193</v>
      </c>
    </row>
    <row r="20" spans="1:6" x14ac:dyDescent="0.4">
      <c r="A20" s="14" t="s">
        <v>172</v>
      </c>
      <c r="B20" s="14" t="s">
        <v>155</v>
      </c>
      <c r="C20" s="15">
        <v>70</v>
      </c>
      <c r="D20" s="15">
        <v>60</v>
      </c>
      <c r="E20" s="16">
        <v>43282</v>
      </c>
      <c r="F20" s="17" t="s">
        <v>194</v>
      </c>
    </row>
    <row r="21" spans="1:6" x14ac:dyDescent="0.4">
      <c r="A21" s="14" t="s">
        <v>173</v>
      </c>
      <c r="B21" s="14" t="s">
        <v>155</v>
      </c>
      <c r="C21" s="15">
        <v>60</v>
      </c>
      <c r="D21" s="15">
        <v>55</v>
      </c>
      <c r="E21" s="16">
        <v>43647</v>
      </c>
      <c r="F21" s="17" t="s">
        <v>195</v>
      </c>
    </row>
    <row r="22" spans="1:6" x14ac:dyDescent="0.4">
      <c r="A22" s="14" t="s">
        <v>174</v>
      </c>
      <c r="B22" s="14" t="s">
        <v>171</v>
      </c>
      <c r="C22" s="15">
        <v>30</v>
      </c>
      <c r="D22" s="15">
        <v>20</v>
      </c>
      <c r="E22" s="16">
        <v>41275</v>
      </c>
      <c r="F22" s="17" t="s">
        <v>196</v>
      </c>
    </row>
    <row r="23" spans="1:6" hidden="1" x14ac:dyDescent="0.4">
      <c r="A23" s="14" t="s">
        <v>175</v>
      </c>
      <c r="B23" s="14" t="s">
        <v>171</v>
      </c>
      <c r="C23" s="15">
        <v>45</v>
      </c>
      <c r="D23" s="15">
        <v>85</v>
      </c>
      <c r="E23" s="16">
        <v>41122</v>
      </c>
      <c r="F23" s="17" t="s">
        <v>197</v>
      </c>
    </row>
    <row r="24" spans="1:6" x14ac:dyDescent="0.4">
      <c r="A24" s="14" t="s">
        <v>176</v>
      </c>
      <c r="B24" s="14" t="s">
        <v>155</v>
      </c>
      <c r="C24" s="15">
        <v>50</v>
      </c>
      <c r="D24" s="15">
        <v>65</v>
      </c>
      <c r="E24" s="16">
        <v>42644</v>
      </c>
      <c r="F24" s="17" t="s">
        <v>198</v>
      </c>
    </row>
    <row r="25" spans="1:6" hidden="1" x14ac:dyDescent="0.4">
      <c r="A25" s="14" t="s">
        <v>176</v>
      </c>
      <c r="B25" s="14" t="s">
        <v>155</v>
      </c>
      <c r="C25" s="15">
        <v>55</v>
      </c>
      <c r="D25" s="15">
        <v>85</v>
      </c>
      <c r="E25" s="16">
        <v>42795</v>
      </c>
      <c r="F25" s="18" t="s">
        <v>199</v>
      </c>
    </row>
  </sheetData>
  <autoFilter ref="A2:F25" xr:uid="{3D6B94EB-8A74-485D-9F60-C43C1DAC8753}">
    <filterColumn colId="2">
      <customFilters>
        <customFilter operator="lessThanOrEqual" val="70"/>
      </customFilters>
    </filterColumn>
    <filterColumn colId="3">
      <customFilters>
        <customFilter operator="lessThanOrEqual" val="70"/>
      </customFilters>
    </filterColumn>
  </autoFilter>
  <phoneticPr fontId="1" type="noConversion"/>
  <dataValidations count="1">
    <dataValidation type="custom" allowBlank="1" showInputMessage="1" showErrorMessage="1" promptTitle="필수입력" prompt="반드시 입력하셔야 합니다." sqref="F3:F25" xr:uid="{19D21806-5F39-465E-A344-69EDB7A89E00}">
      <formula1>SEARCH("@",F3)&gt;=2</formula1>
    </dataValidation>
  </dataValidations>
  <hyperlinks>
    <hyperlink ref="F3" r:id="rId1" xr:uid="{004D0E68-C128-484A-9EC6-BAFB0D1E1C34}"/>
    <hyperlink ref="F4" r:id="rId2" xr:uid="{5940FB85-AD6B-498E-85F6-DFBD803A69AC}"/>
    <hyperlink ref="F5" r:id="rId3" xr:uid="{883CE7E0-6121-4943-94C1-E553834F303A}"/>
    <hyperlink ref="F6" r:id="rId4" xr:uid="{ABF62921-2AF9-4A52-A460-8565027C4242}"/>
    <hyperlink ref="F7" r:id="rId5" xr:uid="{93B2ABDA-334F-47CD-8138-B34428980CBD}"/>
    <hyperlink ref="F8" r:id="rId6" xr:uid="{C0AC8DD3-0843-497A-B68F-96D4D6941AF3}"/>
    <hyperlink ref="F9" r:id="rId7" xr:uid="{763CAD40-57F2-433F-83F9-1B5740930ECA}"/>
    <hyperlink ref="F10" r:id="rId8" xr:uid="{618A6233-9316-4970-9DE9-E9A87B6C23D8}"/>
    <hyperlink ref="F11" r:id="rId9" xr:uid="{6A13B0CC-600F-41D3-884A-02FBD9BB540E}"/>
    <hyperlink ref="F12" r:id="rId10" xr:uid="{B066FF74-1C77-4C34-A41D-F3C5ECFB047F}"/>
    <hyperlink ref="F13" r:id="rId11" xr:uid="{CE247F9C-6ACA-471B-882F-7BF3F2A883E5}"/>
    <hyperlink ref="F14" r:id="rId12" xr:uid="{6D491CF4-F4B4-4944-A889-F659424C0001}"/>
    <hyperlink ref="F15" r:id="rId13" xr:uid="{E372ADF8-DD36-4074-9C98-C695C4B8974D}"/>
    <hyperlink ref="F16" r:id="rId14" xr:uid="{25492F24-94F9-48B9-BEC1-1F2ACABA0E94}"/>
    <hyperlink ref="F17" r:id="rId15" xr:uid="{3C30DC2F-8821-44FC-8CBB-B56650A8E5AE}"/>
    <hyperlink ref="F18" r:id="rId16" xr:uid="{B27B684F-12F4-4973-9B93-050F91B69524}"/>
    <hyperlink ref="F19" r:id="rId17" xr:uid="{68F9DCF8-4CE6-468A-9490-0970EAC08854}"/>
    <hyperlink ref="F20" r:id="rId18" xr:uid="{A81995B5-2D0D-447C-AD9C-236B9FC4A42B}"/>
    <hyperlink ref="F21" r:id="rId19" xr:uid="{E81627C7-16A4-4FB5-9178-C9FF310182AF}"/>
    <hyperlink ref="F22" r:id="rId20" xr:uid="{570CA2F7-896A-441D-816E-D8F6E71EDD9B}"/>
    <hyperlink ref="F23" r:id="rId21" xr:uid="{C1CA4583-6736-4DE7-8995-826C2B787D2E}"/>
    <hyperlink ref="F24" r:id="rId22" xr:uid="{3BDDE179-32B2-4FD8-95C1-5C1EAEB8A9F0}"/>
    <hyperlink ref="F25" r:id="rId23" xr:uid="{F5EED483-71A9-43B5-BA2F-3E66E1872D2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6"/>
  <dimension ref="A1:F20"/>
  <sheetViews>
    <sheetView workbookViewId="0">
      <selection activeCell="F1" sqref="F1"/>
    </sheetView>
  </sheetViews>
  <sheetFormatPr defaultRowHeight="17.399999999999999" x14ac:dyDescent="0.4"/>
  <cols>
    <col min="3" max="3" width="12.19921875" customWidth="1"/>
    <col min="4" max="4" width="10" customWidth="1"/>
    <col min="5" max="5" width="12.69921875" customWidth="1"/>
    <col min="6" max="6" width="11" customWidth="1"/>
    <col min="7" max="7" width="2" customWidth="1"/>
    <col min="8" max="8" width="10.3984375" customWidth="1"/>
  </cols>
  <sheetData>
    <row r="1" spans="1:6" x14ac:dyDescent="0.4">
      <c r="A1" t="s">
        <v>82</v>
      </c>
    </row>
    <row r="2" spans="1:6" x14ac:dyDescent="0.4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200</v>
      </c>
    </row>
    <row r="3" spans="1:6" x14ac:dyDescent="0.4">
      <c r="A3" s="2" t="s">
        <v>18</v>
      </c>
      <c r="B3" s="2" t="s">
        <v>19</v>
      </c>
      <c r="C3" s="2" t="s">
        <v>20</v>
      </c>
      <c r="D3" s="2" t="s">
        <v>21</v>
      </c>
      <c r="E3" s="3">
        <v>44640</v>
      </c>
      <c r="F3" s="1">
        <v>3</v>
      </c>
    </row>
    <row r="4" spans="1:6" x14ac:dyDescent="0.4">
      <c r="A4" s="2" t="s">
        <v>58</v>
      </c>
      <c r="B4" s="19" t="s">
        <v>59</v>
      </c>
      <c r="C4" s="2" t="s">
        <v>52</v>
      </c>
      <c r="D4" s="2" t="s">
        <v>53</v>
      </c>
      <c r="E4" s="3">
        <v>44750</v>
      </c>
      <c r="F4" s="1">
        <v>3</v>
      </c>
    </row>
    <row r="5" spans="1:6" x14ac:dyDescent="0.4">
      <c r="A5" s="2" t="s">
        <v>26</v>
      </c>
      <c r="B5" s="2" t="s">
        <v>27</v>
      </c>
      <c r="C5" s="2" t="s">
        <v>16</v>
      </c>
      <c r="D5" s="2" t="s">
        <v>17</v>
      </c>
      <c r="E5" s="3">
        <v>44693</v>
      </c>
      <c r="F5" s="1">
        <v>2</v>
      </c>
    </row>
    <row r="6" spans="1:6" x14ac:dyDescent="0.4">
      <c r="A6" s="2" t="s">
        <v>22</v>
      </c>
      <c r="B6" s="2" t="s">
        <v>23</v>
      </c>
      <c r="C6" s="2" t="s">
        <v>24</v>
      </c>
      <c r="D6" s="2" t="s">
        <v>25</v>
      </c>
      <c r="E6" s="3">
        <v>44764</v>
      </c>
      <c r="F6" s="1">
        <v>3</v>
      </c>
    </row>
    <row r="7" spans="1:6" x14ac:dyDescent="0.4">
      <c r="A7" s="2" t="s">
        <v>50</v>
      </c>
      <c r="B7" s="2" t="s">
        <v>51</v>
      </c>
      <c r="C7" s="2" t="s">
        <v>52</v>
      </c>
      <c r="D7" s="2" t="s">
        <v>53</v>
      </c>
      <c r="E7" s="3">
        <v>44715</v>
      </c>
      <c r="F7" s="1">
        <v>1</v>
      </c>
    </row>
    <row r="8" spans="1:6" x14ac:dyDescent="0.4">
      <c r="A8" s="2" t="s">
        <v>62</v>
      </c>
      <c r="B8" s="2" t="s">
        <v>63</v>
      </c>
      <c r="C8" s="2" t="s">
        <v>11</v>
      </c>
      <c r="D8" s="2" t="s">
        <v>12</v>
      </c>
      <c r="E8" s="3">
        <v>44726</v>
      </c>
      <c r="F8" s="1">
        <v>3</v>
      </c>
    </row>
    <row r="9" spans="1:6" x14ac:dyDescent="0.4">
      <c r="A9" s="2" t="s">
        <v>70</v>
      </c>
      <c r="B9" s="2" t="s">
        <v>71</v>
      </c>
      <c r="C9" s="2" t="s">
        <v>30</v>
      </c>
      <c r="D9" s="2" t="s">
        <v>31</v>
      </c>
      <c r="E9" s="3">
        <v>44626</v>
      </c>
      <c r="F9" s="1">
        <v>1</v>
      </c>
    </row>
    <row r="10" spans="1:6" x14ac:dyDescent="0.4">
      <c r="A10" s="2" t="s">
        <v>80</v>
      </c>
      <c r="B10" s="2" t="s">
        <v>81</v>
      </c>
      <c r="C10" s="2" t="s">
        <v>40</v>
      </c>
      <c r="D10" s="2" t="s">
        <v>41</v>
      </c>
      <c r="E10" s="3">
        <v>44751</v>
      </c>
      <c r="F10" s="1">
        <v>2</v>
      </c>
    </row>
    <row r="11" spans="1:6" x14ac:dyDescent="0.4">
      <c r="A11" s="2" t="s">
        <v>8</v>
      </c>
      <c r="B11" s="2" t="s">
        <v>9</v>
      </c>
      <c r="C11" s="2" t="s">
        <v>11</v>
      </c>
      <c r="D11" s="2" t="s">
        <v>12</v>
      </c>
      <c r="E11" s="3">
        <v>44686</v>
      </c>
      <c r="F11" s="1">
        <v>1</v>
      </c>
    </row>
    <row r="12" spans="1:6" x14ac:dyDescent="0.4">
      <c r="A12" s="2" t="s">
        <v>13</v>
      </c>
      <c r="B12" s="2" t="s">
        <v>14</v>
      </c>
      <c r="C12" s="2" t="s">
        <v>16</v>
      </c>
      <c r="D12" s="2" t="s">
        <v>17</v>
      </c>
      <c r="E12" s="3">
        <v>44750</v>
      </c>
      <c r="F12" s="1">
        <v>2</v>
      </c>
    </row>
    <row r="13" spans="1:6" x14ac:dyDescent="0.4">
      <c r="A13" s="2" t="s">
        <v>78</v>
      </c>
      <c r="B13" s="2" t="s">
        <v>79</v>
      </c>
      <c r="C13" s="2" t="s">
        <v>52</v>
      </c>
      <c r="D13" s="2" t="s">
        <v>53</v>
      </c>
      <c r="E13" s="3">
        <v>44770</v>
      </c>
      <c r="F13" s="1">
        <v>1</v>
      </c>
    </row>
    <row r="14" spans="1:6" x14ac:dyDescent="0.4">
      <c r="A14" s="2" t="s">
        <v>54</v>
      </c>
      <c r="B14" s="2" t="s">
        <v>55</v>
      </c>
      <c r="C14" s="2" t="s">
        <v>16</v>
      </c>
      <c r="D14" s="2" t="s">
        <v>17</v>
      </c>
      <c r="E14" s="3">
        <v>44640</v>
      </c>
      <c r="F14" s="1">
        <v>1</v>
      </c>
    </row>
    <row r="15" spans="1:6" x14ac:dyDescent="0.4">
      <c r="A15" s="2" t="s">
        <v>44</v>
      </c>
      <c r="B15" s="2" t="s">
        <v>45</v>
      </c>
      <c r="C15" s="2" t="s">
        <v>11</v>
      </c>
      <c r="D15" s="2" t="s">
        <v>12</v>
      </c>
      <c r="E15" s="3">
        <v>44740</v>
      </c>
      <c r="F15" s="1">
        <v>3</v>
      </c>
    </row>
    <row r="16" spans="1:6" x14ac:dyDescent="0.4">
      <c r="A16" s="2" t="s">
        <v>34</v>
      </c>
      <c r="B16" s="2" t="s">
        <v>35</v>
      </c>
      <c r="C16" s="2" t="s">
        <v>16</v>
      </c>
      <c r="D16" s="2" t="s">
        <v>17</v>
      </c>
      <c r="E16" s="3">
        <v>44769</v>
      </c>
      <c r="F16" s="1">
        <v>1</v>
      </c>
    </row>
    <row r="17" spans="1:6" x14ac:dyDescent="0.4">
      <c r="A17" s="2" t="s">
        <v>72</v>
      </c>
      <c r="B17" s="2" t="s">
        <v>73</v>
      </c>
      <c r="C17" s="2" t="s">
        <v>40</v>
      </c>
      <c r="D17" s="2" t="s">
        <v>41</v>
      </c>
      <c r="E17" s="3">
        <v>44640</v>
      </c>
      <c r="F17" s="1">
        <v>2</v>
      </c>
    </row>
    <row r="18" spans="1:6" x14ac:dyDescent="0.4">
      <c r="A18" s="2" t="s">
        <v>74</v>
      </c>
      <c r="B18" s="2" t="s">
        <v>75</v>
      </c>
      <c r="C18" s="2" t="s">
        <v>48</v>
      </c>
      <c r="D18" s="2" t="s">
        <v>49</v>
      </c>
      <c r="E18" s="3">
        <v>44667</v>
      </c>
      <c r="F18" s="1">
        <v>1</v>
      </c>
    </row>
    <row r="19" spans="1:6" x14ac:dyDescent="0.4">
      <c r="A19" s="2" t="s">
        <v>60</v>
      </c>
      <c r="B19" s="2" t="s">
        <v>61</v>
      </c>
      <c r="C19" s="2" t="s">
        <v>48</v>
      </c>
      <c r="D19" s="2" t="s">
        <v>49</v>
      </c>
      <c r="E19" s="3">
        <v>44765</v>
      </c>
      <c r="F19" s="1">
        <v>2</v>
      </c>
    </row>
    <row r="20" spans="1:6" x14ac:dyDescent="0.4">
      <c r="A20" s="2" t="s">
        <v>36</v>
      </c>
      <c r="B20" s="2" t="s">
        <v>37</v>
      </c>
      <c r="C20" s="2" t="s">
        <v>20</v>
      </c>
      <c r="D20" s="2" t="s">
        <v>21</v>
      </c>
      <c r="E20" s="3">
        <v>44734</v>
      </c>
      <c r="F20" s="1">
        <v>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7"/>
  <dimension ref="B1:D10"/>
  <sheetViews>
    <sheetView topLeftCell="A7" workbookViewId="0">
      <selection activeCell="K12" sqref="K12"/>
    </sheetView>
  </sheetViews>
  <sheetFormatPr defaultRowHeight="17.399999999999999" x14ac:dyDescent="0.4"/>
  <cols>
    <col min="2" max="2" width="13.69921875" bestFit="1" customWidth="1"/>
    <col min="3" max="3" width="9.09765625" bestFit="1" customWidth="1"/>
    <col min="4" max="4" width="9.3984375" bestFit="1" customWidth="1"/>
    <col min="6" max="6" width="10.59765625" bestFit="1" customWidth="1"/>
  </cols>
  <sheetData>
    <row r="1" spans="2:4" x14ac:dyDescent="0.4">
      <c r="B1" s="20"/>
    </row>
    <row r="2" spans="2:4" x14ac:dyDescent="0.4">
      <c r="B2" t="s">
        <v>201</v>
      </c>
    </row>
    <row r="3" spans="2:4" x14ac:dyDescent="0.4">
      <c r="B3" s="1" t="s">
        <v>83</v>
      </c>
      <c r="C3" s="1" t="s">
        <v>84</v>
      </c>
      <c r="D3" s="1" t="s">
        <v>85</v>
      </c>
    </row>
    <row r="4" spans="2:4" x14ac:dyDescent="0.4">
      <c r="B4" s="6" t="s">
        <v>87</v>
      </c>
      <c r="C4" s="6">
        <v>5</v>
      </c>
      <c r="D4" s="8">
        <v>20000</v>
      </c>
    </row>
    <row r="5" spans="2:4" x14ac:dyDescent="0.4">
      <c r="B5" s="6" t="s">
        <v>91</v>
      </c>
      <c r="C5" s="6">
        <v>9</v>
      </c>
      <c r="D5" s="8">
        <v>22000</v>
      </c>
    </row>
    <row r="6" spans="2:4" x14ac:dyDescent="0.4">
      <c r="B6" s="6" t="s">
        <v>92</v>
      </c>
      <c r="C6" s="6">
        <v>7</v>
      </c>
      <c r="D6" s="8">
        <v>13000</v>
      </c>
    </row>
    <row r="7" spans="2:4" x14ac:dyDescent="0.4">
      <c r="B7" s="6" t="s">
        <v>89</v>
      </c>
      <c r="C7" s="6">
        <v>14</v>
      </c>
      <c r="D7" s="8">
        <v>37000</v>
      </c>
    </row>
    <row r="8" spans="2:4" x14ac:dyDescent="0.4">
      <c r="B8" s="6" t="s">
        <v>88</v>
      </c>
      <c r="C8" s="6">
        <v>7</v>
      </c>
      <c r="D8" s="8">
        <v>43000</v>
      </c>
    </row>
    <row r="9" spans="2:4" x14ac:dyDescent="0.4">
      <c r="B9" s="6" t="s">
        <v>90</v>
      </c>
      <c r="C9" s="6">
        <v>16</v>
      </c>
      <c r="D9" s="8">
        <v>156000</v>
      </c>
    </row>
    <row r="10" spans="2:4" x14ac:dyDescent="0.4">
      <c r="B10" s="6" t="s">
        <v>86</v>
      </c>
      <c r="C10" s="6">
        <v>11</v>
      </c>
      <c r="D10" s="8">
        <v>52000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I23"/>
  <sheetViews>
    <sheetView tabSelected="1" workbookViewId="0">
      <selection activeCell="K6" sqref="K6"/>
    </sheetView>
  </sheetViews>
  <sheetFormatPr defaultRowHeight="17.399999999999999" x14ac:dyDescent="0.4"/>
  <cols>
    <col min="3" max="3" width="12.19921875" customWidth="1"/>
    <col min="4" max="4" width="10" customWidth="1"/>
    <col min="5" max="6" width="12.69921875" customWidth="1"/>
    <col min="7" max="7" width="2.69921875" customWidth="1"/>
    <col min="8" max="8" width="13" customWidth="1"/>
    <col min="9" max="9" width="10" customWidth="1"/>
  </cols>
  <sheetData>
    <row r="2" spans="1:9" x14ac:dyDescent="0.4">
      <c r="A2" t="s">
        <v>82</v>
      </c>
      <c r="H2" t="s">
        <v>206</v>
      </c>
    </row>
    <row r="3" spans="1:9" x14ac:dyDescent="0.4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207</v>
      </c>
      <c r="H3" s="1" t="s">
        <v>4</v>
      </c>
      <c r="I3" s="1" t="s">
        <v>5</v>
      </c>
    </row>
    <row r="4" spans="1:9" x14ac:dyDescent="0.4">
      <c r="A4" s="21" t="s">
        <v>202</v>
      </c>
      <c r="B4" s="21" t="s">
        <v>203</v>
      </c>
      <c r="C4" s="21" t="s">
        <v>20</v>
      </c>
      <c r="D4" s="21" t="s">
        <v>21</v>
      </c>
      <c r="E4" s="22">
        <v>44704</v>
      </c>
      <c r="F4" s="6" t="s">
        <v>204</v>
      </c>
      <c r="H4" s="1" t="s">
        <v>11</v>
      </c>
      <c r="I4" s="1" t="s">
        <v>12</v>
      </c>
    </row>
    <row r="5" spans="1:9" x14ac:dyDescent="0.4">
      <c r="A5" s="21" t="s">
        <v>205</v>
      </c>
      <c r="B5" s="21" t="s">
        <v>69</v>
      </c>
      <c r="C5" s="21" t="s">
        <v>208</v>
      </c>
      <c r="D5" s="6" t="s">
        <v>25</v>
      </c>
      <c r="E5" s="22">
        <v>44705</v>
      </c>
      <c r="F5" s="22" t="s">
        <v>209</v>
      </c>
      <c r="H5" s="1" t="s">
        <v>16</v>
      </c>
      <c r="I5" s="1" t="s">
        <v>17</v>
      </c>
    </row>
    <row r="6" spans="1:9" x14ac:dyDescent="0.4">
      <c r="A6" s="26"/>
      <c r="B6" s="26"/>
      <c r="C6" s="26"/>
      <c r="D6" s="26"/>
      <c r="E6" s="27"/>
      <c r="F6" s="26"/>
      <c r="H6" s="1" t="s">
        <v>20</v>
      </c>
      <c r="I6" s="1" t="s">
        <v>21</v>
      </c>
    </row>
    <row r="7" spans="1:9" x14ac:dyDescent="0.4">
      <c r="A7" s="21"/>
      <c r="B7" s="21"/>
      <c r="C7" s="21"/>
      <c r="D7" s="21"/>
      <c r="E7" s="21"/>
      <c r="F7" s="21"/>
      <c r="H7" s="1" t="s">
        <v>208</v>
      </c>
      <c r="I7" s="1" t="s">
        <v>25</v>
      </c>
    </row>
    <row r="8" spans="1:9" x14ac:dyDescent="0.4">
      <c r="A8" s="21"/>
      <c r="B8" s="21"/>
      <c r="C8" s="21"/>
      <c r="D8" s="21"/>
      <c r="E8" s="21"/>
      <c r="F8" s="21"/>
      <c r="H8" s="1" t="s">
        <v>30</v>
      </c>
      <c r="I8" s="1" t="s">
        <v>31</v>
      </c>
    </row>
    <row r="9" spans="1:9" x14ac:dyDescent="0.4">
      <c r="A9" s="21"/>
      <c r="B9" s="21"/>
      <c r="C9" s="21"/>
      <c r="D9" s="21"/>
      <c r="E9" s="21"/>
      <c r="F9" s="21"/>
      <c r="H9" s="1" t="s">
        <v>40</v>
      </c>
      <c r="I9" s="1" t="s">
        <v>41</v>
      </c>
    </row>
    <row r="10" spans="1:9" x14ac:dyDescent="0.4">
      <c r="A10" s="21"/>
      <c r="B10" s="21"/>
      <c r="C10" s="21"/>
      <c r="D10" s="21"/>
      <c r="E10" s="21"/>
      <c r="F10" s="21"/>
      <c r="H10" s="1" t="s">
        <v>48</v>
      </c>
      <c r="I10" s="1" t="s">
        <v>49</v>
      </c>
    </row>
    <row r="11" spans="1:9" x14ac:dyDescent="0.4">
      <c r="A11" s="21"/>
      <c r="B11" s="21"/>
      <c r="C11" s="21"/>
      <c r="D11" s="21"/>
      <c r="E11" s="21"/>
      <c r="F11" s="21"/>
      <c r="H11" s="1" t="s">
        <v>52</v>
      </c>
      <c r="I11" s="1" t="s">
        <v>53</v>
      </c>
    </row>
    <row r="12" spans="1:9" x14ac:dyDescent="0.4">
      <c r="A12" s="21"/>
      <c r="B12" s="21"/>
      <c r="C12" s="21"/>
      <c r="D12" s="21"/>
      <c r="E12" s="21"/>
      <c r="F12" s="21"/>
    </row>
    <row r="13" spans="1:9" x14ac:dyDescent="0.4">
      <c r="A13" s="21"/>
      <c r="B13" s="21"/>
      <c r="C13" s="21"/>
      <c r="D13" s="21"/>
      <c r="E13" s="21"/>
      <c r="F13" s="21"/>
    </row>
    <row r="14" spans="1:9" x14ac:dyDescent="0.4">
      <c r="A14" s="21"/>
      <c r="B14" s="21"/>
      <c r="C14" s="21"/>
      <c r="D14" s="21"/>
      <c r="E14" s="21"/>
      <c r="F14" s="21"/>
    </row>
    <row r="15" spans="1:9" x14ac:dyDescent="0.4">
      <c r="A15" s="21"/>
      <c r="B15" s="21"/>
      <c r="C15" s="21"/>
      <c r="D15" s="21"/>
      <c r="E15" s="21"/>
      <c r="F15" s="21"/>
    </row>
    <row r="16" spans="1:9" x14ac:dyDescent="0.4">
      <c r="A16" s="21"/>
      <c r="B16" s="21"/>
      <c r="C16" s="21"/>
      <c r="D16" s="21"/>
      <c r="E16" s="21"/>
      <c r="F16" s="21"/>
    </row>
    <row r="17" spans="1:6" x14ac:dyDescent="0.4">
      <c r="A17" s="21"/>
      <c r="B17" s="21"/>
      <c r="C17" s="21"/>
      <c r="D17" s="21"/>
      <c r="E17" s="21"/>
      <c r="F17" s="21"/>
    </row>
    <row r="18" spans="1:6" x14ac:dyDescent="0.4">
      <c r="A18" s="21"/>
      <c r="B18" s="21"/>
      <c r="C18" s="21"/>
      <c r="D18" s="21"/>
      <c r="E18" s="21"/>
      <c r="F18" s="21"/>
    </row>
    <row r="19" spans="1:6" x14ac:dyDescent="0.4">
      <c r="A19" s="21"/>
      <c r="B19" s="21"/>
      <c r="C19" s="21"/>
      <c r="D19" s="21"/>
      <c r="E19" s="21"/>
      <c r="F19" s="21"/>
    </row>
    <row r="20" spans="1:6" x14ac:dyDescent="0.4">
      <c r="A20" s="21"/>
      <c r="B20" s="21"/>
      <c r="C20" s="21"/>
      <c r="D20" s="21"/>
      <c r="E20" s="21"/>
      <c r="F20" s="21"/>
    </row>
    <row r="21" spans="1:6" x14ac:dyDescent="0.4">
      <c r="A21" s="21"/>
      <c r="B21" s="21"/>
      <c r="C21" s="21"/>
      <c r="D21" s="21"/>
      <c r="E21" s="21"/>
      <c r="F21" s="21"/>
    </row>
    <row r="22" spans="1:6" x14ac:dyDescent="0.4">
      <c r="A22" s="21"/>
      <c r="B22" s="21"/>
      <c r="C22" s="21"/>
      <c r="D22" s="21"/>
      <c r="E22" s="21"/>
      <c r="F22" s="21"/>
    </row>
    <row r="23" spans="1:6" x14ac:dyDescent="0.4">
      <c r="B23" s="21"/>
      <c r="C23" s="21"/>
      <c r="D23" s="21"/>
      <c r="E23" s="21"/>
      <c r="F23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예약">
          <controlPr defaultSize="0" autoLine="0" r:id="rId4">
            <anchor moveWithCells="1">
              <from>
                <xdr:col>4</xdr:col>
                <xdr:colOff>830580</xdr:colOff>
                <xdr:row>0</xdr:row>
                <xdr:rowOff>45720</xdr:rowOff>
              </from>
              <to>
                <xdr:col>6</xdr:col>
                <xdr:colOff>15240</xdr:colOff>
                <xdr:row>1</xdr:row>
                <xdr:rowOff>152400</xdr:rowOff>
              </to>
            </anchor>
          </controlPr>
        </control>
      </mc:Choice>
      <mc:Fallback>
        <control shapeId="2049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권나현</cp:lastModifiedBy>
  <dcterms:created xsi:type="dcterms:W3CDTF">2023-05-12T10:51:28Z</dcterms:created>
  <dcterms:modified xsi:type="dcterms:W3CDTF">2024-11-06T12:28:13Z</dcterms:modified>
</cp:coreProperties>
</file>