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4\Desktop\자주\자격증\컴활\시나공 책 파일\기출\07회\"/>
    </mc:Choice>
  </mc:AlternateContent>
  <xr:revisionPtr revIDLastSave="0" documentId="13_ncr:1_{75777E98-D430-4D7D-BA07-CE9476F0C575}" xr6:coauthVersionLast="47" xr6:coauthVersionMax="47" xr10:uidLastSave="{00000000-0000-0000-0000-000000000000}"/>
  <bookViews>
    <workbookView xWindow="-120" yWindow="-120" windowWidth="27645" windowHeight="16440" firstSheet="1" activeTab="1" xr2:uid="{3D40FA9A-CE26-439E-91BF-E5A626DD871E}"/>
  </bookViews>
  <sheets>
    <sheet name="기본작업" sheetId="1" r:id="rId1"/>
    <sheet name="계산작업" sheetId="3" r:id="rId2"/>
    <sheet name="상공병원" sheetId="9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기본작업!$A$2:$H$30</definedName>
    <definedName name="_xlnm._FilterDatabase" localSheetId="4" hidden="1">'분석작업-2'!$C$2:$D$25</definedName>
    <definedName name="_xlcn.WorksheetConnection_22년상시03.xlsm상공병원" hidden="1">상공병원[]</definedName>
    <definedName name="_xleta.WEEKDAY" hidden="1" xlm="1">#NAME?</definedName>
    <definedName name="_xlnm.Criteria" localSheetId="0">기본작업!$A$32:$A$33</definedName>
    <definedName name="ExternalData_1" localSheetId="2" hidden="1">상공병원!$A$1:$D$29</definedName>
    <definedName name="_xlnm.Extract" localSheetId="0">기본작업!$A$35:$H$35</definedName>
    <definedName name="_xlnm.Print_Area" localSheetId="0">기본작업!$A$2:$H$30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공병원" name="상공병원" connection="WorksheetConnection_22년상시03!.xlsm!상공병원"/>
        </x15:modelTables>
        <x15:extLst>
          <ext xmlns:x16="http://schemas.microsoft.com/office/spreadsheetml/2014/11/main" uri="{9835A34E-60A6-4A7C-AAB8-D5F71C897F49}">
            <x16:modelTimeGroupings>
              <x16:modelTimeGrouping tableName="상공병원" columnName="진료일" columnId="진료일">
                <x16:calculatedTimeColumn columnName="진료일(연도)" columnId="진료일(연도)" contentType="years" isSelected="0"/>
                <x16:calculatedTimeColumn columnName="진료일(분기)" columnId="진료일(분기)" contentType="quarters" isSelected="0"/>
                <x16:calculatedTimeColumn columnName="진료일(월 인덱스)" columnId="진료일(월 인덱스)" contentType="monthsindex" isSelected="1"/>
                <x16:calculatedTimeColumn columnName="진료일(월)" columnId="진료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" i="3" l="1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3" i="3"/>
  <c r="K30" i="3" a="1"/>
  <c r="K30" i="3" s="1"/>
  <c r="K31" i="3" a="1"/>
  <c r="K31" i="3" s="1"/>
  <c r="K32" i="3" a="1"/>
  <c r="K32" i="3" s="1"/>
  <c r="K33" i="3" a="1"/>
  <c r="K33" i="3"/>
  <c r="K34" i="3" a="1"/>
  <c r="K34" i="3" s="1"/>
  <c r="K29" i="3" a="1"/>
  <c r="K29" i="3"/>
  <c r="N25" i="3" a="1"/>
  <c r="N25" i="3" s="1"/>
  <c r="M25" i="3" a="1"/>
  <c r="M25" i="3" s="1"/>
  <c r="L25" i="3" a="1"/>
  <c r="L25" i="3" s="1"/>
  <c r="K25" i="3" a="1"/>
  <c r="K25" i="3" s="1"/>
  <c r="J25" i="3" a="1"/>
  <c r="J25" i="3" s="1"/>
  <c r="N24" i="3" a="1"/>
  <c r="N24" i="3" s="1"/>
  <c r="M24" i="3" a="1"/>
  <c r="M24" i="3" s="1"/>
  <c r="L24" i="3" a="1"/>
  <c r="L24" i="3" s="1"/>
  <c r="K24" i="3" a="1"/>
  <c r="K24" i="3" s="1"/>
  <c r="J24" i="3" a="1"/>
  <c r="J24" i="3" s="1"/>
  <c r="K23" i="3" a="1"/>
  <c r="K23" i="3" s="1"/>
  <c r="L23" i="3" a="1"/>
  <c r="L23" i="3" s="1"/>
  <c r="M23" i="3" a="1"/>
  <c r="M23" i="3" s="1"/>
  <c r="N23" i="3" a="1"/>
  <c r="N23" i="3" s="1"/>
  <c r="J23" i="3" a="1"/>
  <c r="J23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" i="3"/>
  <c r="A33" i="1"/>
  <c r="G4" i="3" a="1"/>
  <c r="G20" i="3" a="1"/>
  <c r="G5" i="3" a="1"/>
  <c r="G9" i="3" a="1"/>
  <c r="G13" i="3" a="1"/>
  <c r="G17" i="3" a="1"/>
  <c r="G21" i="3" a="1"/>
  <c r="G25" i="3" a="1"/>
  <c r="G29" i="3" a="1"/>
  <c r="G10" i="3" a="1"/>
  <c r="G14" i="3" a="1"/>
  <c r="G18" i="3" a="1"/>
  <c r="G22" i="3" a="1"/>
  <c r="G26" i="3" a="1"/>
  <c r="G30" i="3" a="1"/>
  <c r="G6" i="3" a="1"/>
  <c r="G7" i="3" a="1"/>
  <c r="G11" i="3" a="1"/>
  <c r="G15" i="3" a="1"/>
  <c r="G19" i="3" a="1"/>
  <c r="G23" i="3" a="1"/>
  <c r="G27" i="3" a="1"/>
  <c r="G31" i="3" a="1"/>
  <c r="G8" i="3" a="1"/>
  <c r="G12" i="3" a="1"/>
  <c r="G16" i="3" a="1"/>
  <c r="G24" i="3" a="1"/>
  <c r="G28" i="3" a="1"/>
  <c r="G3" i="3" a="1"/>
  <c r="G28" i="3" l="1"/>
  <c r="G24" i="3"/>
  <c r="G16" i="3"/>
  <c r="G12" i="3"/>
  <c r="G8" i="3"/>
  <c r="G31" i="3"/>
  <c r="G27" i="3"/>
  <c r="G23" i="3"/>
  <c r="G19" i="3"/>
  <c r="G15" i="3"/>
  <c r="G11" i="3"/>
  <c r="G7" i="3"/>
  <c r="G6" i="3"/>
  <c r="G30" i="3"/>
  <c r="G26" i="3"/>
  <c r="G22" i="3"/>
  <c r="G18" i="3"/>
  <c r="G14" i="3"/>
  <c r="G10" i="3"/>
  <c r="G29" i="3"/>
  <c r="G25" i="3"/>
  <c r="G21" i="3"/>
  <c r="G17" i="3"/>
  <c r="G13" i="3"/>
  <c r="G9" i="3"/>
  <c r="G5" i="3"/>
  <c r="G20" i="3"/>
  <c r="G4" i="3"/>
  <c r="G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FB55B4A-F76E-4520-A157-5A8454205DB2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AE578B91-8E7A-48F7-990C-0A77CED2D6E5}" name="WorksheetConnection_22년상시03!.xlsm!상공병원" type="102" refreshedVersion="8" minRefreshableVersion="5">
    <extLst>
      <ext xmlns:x15="http://schemas.microsoft.com/office/spreadsheetml/2010/11/main" uri="{DE250136-89BD-433C-8126-D09CA5730AF9}">
        <x15:connection id="상공병원" autoDelete="1">
          <x15:rangePr sourceName="_xlcn.WorksheetConnection_22년상시03.xlsm상공병원"/>
        </x15:connection>
      </ext>
    </extLst>
  </connection>
  <connection id="3" xr16:uid="{D9D410FD-3C90-497B-A15E-6BB3E967B7CE}" keepAlive="1" name="쿼리 - 상공병원" description="통합 문서의 '상공병원' 쿼리에 대한 연결입니다." type="5" refreshedVersion="8" background="1" saveData="1">
    <dbPr connection="Provider=Microsoft.Mashup.OleDb.1;Data Source=$Workbook$;Location=상공병원;Extended Properties=&quot;&quot;" command="SELECT * FROM [상공병원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상공병원].[진료과목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<sst xmlns="http://schemas.openxmlformats.org/spreadsheetml/2006/main" count="660" uniqueCount="222">
  <si>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</si>
  <si>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</si>
  <si>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</si>
  <si>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</si>
  <si>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</si>
  <si>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</si>
  <si>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</si>
  <si>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</si>
  <si>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</si>
  <si>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</si>
  <si>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</si>
  <si>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</si>
  <si>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</si>
  <si>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</si>
  <si>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</si>
  <si>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</si>
  <si>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</si>
  <si>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</si>
  <si>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</si>
  <si>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</si>
  <si>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</si>
  <si>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</si>
  <si>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</si>
  <si>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</si>
  <si>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</si>
  <si>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</si>
  <si>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</si>
  <si>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</si>
  <si>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</si>
  <si>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</si>
  <si>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</si>
  <si>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</si>
  <si>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</si>
  <si>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</si>
  <si>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</si>
  <si>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</si>
  <si>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</si>
  <si>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</si>
  <si>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</si>
  <si>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</si>
  <si>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</si>
  <si>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</si>
  <si>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</si>
  <si>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</si>
  <si>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</si>
  <si>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</si>
  <si>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</si>
  <si>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</si>
  <si>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</si>
  <si>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</si>
  <si>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</si>
  <si>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</si>
  <si>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</si>
  <si>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</si>
  <si>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</si>
  <si>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</si>
  <si>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</si>
  <si>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</si>
  <si>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</si>
  <si>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</si>
  <si>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</si>
  <si>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</si>
  <si>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</si>
  <si>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</si>
  <si>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</si>
  <si>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</si>
  <si>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</si>
  <si>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</si>
  <si>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</si>
  <si>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</si>
  <si>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</si>
  <si>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</si>
  <si>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</si>
  <si>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</si>
  <si>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</si>
  <si>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</si>
  <si>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</si>
  <si>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</si>
  <si>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</si>
  <si>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</si>
  <si>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</si>
  <si>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</si>
  <si>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1" type="noConversion"/>
  </si>
  <si>
    <t>품목명</t>
  </si>
  <si>
    <t>수량</t>
  </si>
  <si>
    <t>금액</t>
  </si>
  <si>
    <t>헬스기구</t>
  </si>
  <si>
    <t>가구류</t>
  </si>
  <si>
    <t>책상</t>
  </si>
  <si>
    <t>책꽂이</t>
  </si>
  <si>
    <t>침대</t>
  </si>
  <si>
    <t>유모차</t>
  </si>
  <si>
    <t>유아용 자동차</t>
  </si>
  <si>
    <t>[표2] 단가표</t>
    <phoneticPr fontId="1" type="noConversion"/>
  </si>
  <si>
    <t>분류</t>
    <phoneticPr fontId="1" type="noConversion"/>
  </si>
  <si>
    <t>품목명</t>
    <phoneticPr fontId="1" type="noConversion"/>
  </si>
  <si>
    <t>규격</t>
    <phoneticPr fontId="1" type="noConversion"/>
  </si>
  <si>
    <t>수량</t>
    <phoneticPr fontId="1" type="noConversion"/>
  </si>
  <si>
    <t>배출일</t>
    <phoneticPr fontId="1" type="noConversion"/>
  </si>
  <si>
    <t>금액</t>
    <phoneticPr fontId="1" type="noConversion"/>
  </si>
  <si>
    <t>스티커</t>
    <phoneticPr fontId="1" type="noConversion"/>
  </si>
  <si>
    <t>단가</t>
    <phoneticPr fontId="1" type="noConversion"/>
  </si>
  <si>
    <t>순위</t>
    <phoneticPr fontId="1" type="noConversion"/>
  </si>
  <si>
    <t>유아아동류</t>
    <phoneticPr fontId="1" type="noConversion"/>
  </si>
  <si>
    <t>유아용 목마</t>
    <phoneticPr fontId="1" type="noConversion"/>
  </si>
  <si>
    <t xml:space="preserve"> 유아용 목마</t>
    <phoneticPr fontId="1" type="noConversion"/>
  </si>
  <si>
    <t>스포츠류</t>
    <phoneticPr fontId="1" type="noConversion"/>
  </si>
  <si>
    <t>헬스기구</t>
    <phoneticPr fontId="1" type="noConversion"/>
  </si>
  <si>
    <t>5kg 이상 헬스기구</t>
    <phoneticPr fontId="1" type="noConversion"/>
  </si>
  <si>
    <t>가구류</t>
    <phoneticPr fontId="1" type="noConversion"/>
  </si>
  <si>
    <t>책상</t>
    <phoneticPr fontId="1" type="noConversion"/>
  </si>
  <si>
    <t>편수 책상</t>
    <phoneticPr fontId="1" type="noConversion"/>
  </si>
  <si>
    <t>5kg 이하 헬스기구</t>
    <phoneticPr fontId="1" type="noConversion"/>
  </si>
  <si>
    <t>책꽂이</t>
    <phoneticPr fontId="1" type="noConversion"/>
  </si>
  <si>
    <t>2단이하 책장</t>
    <phoneticPr fontId="1" type="noConversion"/>
  </si>
  <si>
    <t>헬스자전거</t>
    <phoneticPr fontId="1" type="noConversion"/>
  </si>
  <si>
    <t>3단이상 책장</t>
    <phoneticPr fontId="1" type="noConversion"/>
  </si>
  <si>
    <t>런닝머신</t>
    <phoneticPr fontId="1" type="noConversion"/>
  </si>
  <si>
    <t>침대</t>
    <phoneticPr fontId="1" type="noConversion"/>
  </si>
  <si>
    <t xml:space="preserve">1인용 침대 </t>
    <phoneticPr fontId="1" type="noConversion"/>
  </si>
  <si>
    <t>유모차</t>
    <phoneticPr fontId="1" type="noConversion"/>
  </si>
  <si>
    <t>1인용 유모차</t>
    <phoneticPr fontId="1" type="noConversion"/>
  </si>
  <si>
    <t>2인용 침대</t>
    <phoneticPr fontId="1" type="noConversion"/>
  </si>
  <si>
    <t>2인용 유모차</t>
    <phoneticPr fontId="1" type="noConversion"/>
  </si>
  <si>
    <t xml:space="preserve"> 편수 책상</t>
    <phoneticPr fontId="1" type="noConversion"/>
  </si>
  <si>
    <t>인형, 장난감</t>
    <phoneticPr fontId="1" type="noConversion"/>
  </si>
  <si>
    <t>인형, 장난감 개당</t>
    <phoneticPr fontId="1" type="noConversion"/>
  </si>
  <si>
    <t xml:space="preserve">  인형, 장난감 개당</t>
    <phoneticPr fontId="1" type="noConversion"/>
  </si>
  <si>
    <t>유아용 자동차</t>
    <phoneticPr fontId="1" type="noConversion"/>
  </si>
  <si>
    <t>양수 책상</t>
    <phoneticPr fontId="1" type="noConversion"/>
  </si>
  <si>
    <t xml:space="preserve">1인용 매트리스만 </t>
    <phoneticPr fontId="1" type="noConversion"/>
  </si>
  <si>
    <t xml:space="preserve"> 3단이상 책장</t>
    <phoneticPr fontId="1" type="noConversion"/>
  </si>
  <si>
    <t>1인용 침대</t>
    <phoneticPr fontId="1" type="noConversion"/>
  </si>
  <si>
    <t>1인용 매트리스만</t>
    <phoneticPr fontId="1" type="noConversion"/>
  </si>
  <si>
    <t>양수</t>
    <phoneticPr fontId="1" type="noConversion"/>
  </si>
  <si>
    <t>2인용 매트리스만</t>
    <phoneticPr fontId="1" type="noConversion"/>
  </si>
  <si>
    <t>[표3] 분류별 요일별 배출건수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</si>
  <si>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</si>
  <si>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</si>
  <si>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</si>
  <si>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</si>
  <si>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</si>
  <si>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1인용</t>
    <phoneticPr fontId="1" type="noConversion"/>
  </si>
  <si>
    <t>[표4] 단위단가별 비율</t>
    <phoneticPr fontId="1" type="noConversion"/>
  </si>
  <si>
    <t>비율</t>
    <phoneticPr fontId="1" type="noConversion"/>
  </si>
  <si>
    <t>이름</t>
  </si>
  <si>
    <t>직위</t>
  </si>
  <si>
    <t>직무역량</t>
  </si>
  <si>
    <t>행동역량</t>
  </si>
  <si>
    <t>입사일자</t>
  </si>
  <si>
    <t>이메일</t>
  </si>
  <si>
    <t>강감찬</t>
  </si>
  <si>
    <t>부장</t>
  </si>
  <si>
    <t>과장</t>
  </si>
  <si>
    <t>강남영</t>
  </si>
  <si>
    <t>사원</t>
  </si>
  <si>
    <t>강다구</t>
  </si>
  <si>
    <t>차장</t>
  </si>
  <si>
    <t>고선지</t>
  </si>
  <si>
    <t>구민정</t>
  </si>
  <si>
    <t>권민수</t>
  </si>
  <si>
    <t>권정현</t>
  </si>
  <si>
    <t>김구완</t>
  </si>
  <si>
    <t>이사</t>
  </si>
  <si>
    <t>김규리</t>
  </si>
  <si>
    <t>주임</t>
  </si>
  <si>
    <t>김나비</t>
  </si>
  <si>
    <t>김대진</t>
  </si>
  <si>
    <t>김명윤</t>
  </si>
  <si>
    <t>김미향</t>
  </si>
  <si>
    <t>김민호</t>
  </si>
  <si>
    <t>대리</t>
  </si>
  <si>
    <t>김소연</t>
  </si>
  <si>
    <t>김수정</t>
  </si>
  <si>
    <t>김순자</t>
  </si>
  <si>
    <t>김윤선</t>
  </si>
  <si>
    <t>김인규</t>
  </si>
  <si>
    <t>lsc2552@first.com</t>
    <phoneticPr fontId="1" type="noConversion"/>
  </si>
  <si>
    <t>yyisis9@first.com</t>
    <phoneticPr fontId="1" type="noConversion"/>
  </si>
  <si>
    <t>knylove1004@first.com</t>
    <phoneticPr fontId="1" type="noConversion"/>
  </si>
  <si>
    <t>jkp1976@first.com</t>
    <phoneticPr fontId="1" type="noConversion"/>
  </si>
  <si>
    <t>knjs4956@first.com</t>
    <phoneticPr fontId="1" type="noConversion"/>
  </si>
  <si>
    <t>shy79@first.com</t>
    <phoneticPr fontId="1" type="noConversion"/>
  </si>
  <si>
    <t>kmj1632@first.com</t>
    <phoneticPr fontId="1" type="noConversion"/>
  </si>
  <si>
    <t>kms4652@first.com</t>
    <phoneticPr fontId="1" type="noConversion"/>
  </si>
  <si>
    <t>ksy7878@first.com</t>
    <phoneticPr fontId="1" type="noConversion"/>
  </si>
  <si>
    <t>kyky79@first.com</t>
    <phoneticPr fontId="1" type="noConversion"/>
  </si>
  <si>
    <t>kgw391@first.com</t>
    <phoneticPr fontId="1" type="noConversion"/>
  </si>
  <si>
    <t>pjs53@first.com</t>
    <phoneticPr fontId="1" type="noConversion"/>
  </si>
  <si>
    <t>ksj2778@first.com</t>
    <phoneticPr fontId="1" type="noConversion"/>
  </si>
  <si>
    <t>yis407@first.com</t>
    <phoneticPr fontId="1" type="noConversion"/>
  </si>
  <si>
    <t>flower152@first.com</t>
    <phoneticPr fontId="1" type="noConversion"/>
  </si>
  <si>
    <t>pjh2206@first.com</t>
    <phoneticPr fontId="1" type="noConversion"/>
  </si>
  <si>
    <t>milk99@first.com</t>
    <phoneticPr fontId="1" type="noConversion"/>
  </si>
  <si>
    <t>ksy354@first.com</t>
    <phoneticPr fontId="1" type="noConversion"/>
  </si>
  <si>
    <t>ksj5621@first.com</t>
    <phoneticPr fontId="1" type="noConversion"/>
  </si>
  <si>
    <t>kja8006@first.com</t>
    <phoneticPr fontId="1" type="noConversion"/>
  </si>
  <si>
    <t>ksy8203@first.com</t>
    <phoneticPr fontId="1" type="noConversion"/>
  </si>
  <si>
    <t>mws904@first.com</t>
    <phoneticPr fontId="1" type="noConversion"/>
  </si>
  <si>
    <t>cgs1302@first.com</t>
    <phoneticPr fontId="1" type="noConversion"/>
  </si>
  <si>
    <t>예약현황</t>
    <phoneticPr fontId="1" type="noConversion"/>
  </si>
  <si>
    <t>품목별 수거 현황</t>
    <phoneticPr fontId="1" type="noConversion"/>
  </si>
  <si>
    <t>A254</t>
  </si>
  <si>
    <t>홍길동</t>
  </si>
  <si>
    <t>AM 09:40</t>
  </si>
  <si>
    <t>B842</t>
  </si>
  <si>
    <t>[표2]</t>
    <phoneticPr fontId="1" type="noConversion"/>
  </si>
  <si>
    <t>진료시간</t>
    <phoneticPr fontId="1" type="noConversion"/>
  </si>
  <si>
    <t>소화기내과</t>
    <phoneticPr fontId="1" type="noConversion"/>
  </si>
  <si>
    <t>AM 10:00</t>
    <phoneticPr fontId="1" type="noConversion"/>
  </si>
  <si>
    <t>조건</t>
    <phoneticPr fontId="1" type="noConversion"/>
  </si>
  <si>
    <t>진료비</t>
  </si>
  <si>
    <t>All</t>
  </si>
  <si>
    <t>총합계</t>
  </si>
  <si>
    <t>12월</t>
  </si>
  <si>
    <t>01월</t>
  </si>
  <si>
    <t>02월</t>
  </si>
  <si>
    <t>03월</t>
  </si>
  <si>
    <t>04월</t>
  </si>
  <si>
    <t>05월</t>
  </si>
  <si>
    <t>합계: 진료비</t>
  </si>
  <si>
    <t>진료일(월)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</si>
</sst>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General\ &quot;이상 ~&quot;"/>
    <numFmt numFmtId="177" formatCode="General\ &quot;이하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14" fontId="4" fillId="0" borderId="1" xfId="3" applyNumberFormat="1" applyFont="1" applyBorder="1" applyAlignment="1">
      <alignment horizontal="center" vertical="center" wrapText="1"/>
    </xf>
    <xf numFmtId="20" fontId="4" fillId="0" borderId="1" xfId="3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wrapText="1"/>
    </xf>
    <xf numFmtId="14" fontId="4" fillId="0" borderId="1" xfId="4" applyNumberFormat="1" applyFont="1" applyBorder="1" applyAlignment="1">
      <alignment horizontal="center" vertical="center" wrapText="1"/>
    </xf>
    <xf numFmtId="0" fontId="5" fillId="0" borderId="1" xfId="5" applyFill="1" applyBorder="1" applyAlignment="1">
      <alignment horizontal="center" vertical="center" wrapText="1"/>
    </xf>
    <xf numFmtId="0" fontId="5" fillId="0" borderId="1" xfId="5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3" applyFont="1" applyBorder="1" applyAlignment="1">
      <alignment vertical="center" wrapText="1"/>
    </xf>
    <xf numFmtId="14" fontId="4" fillId="0" borderId="1" xfId="3" applyNumberFormat="1" applyFont="1" applyBorder="1" applyAlignment="1">
      <alignment vertical="center" wrapText="1"/>
    </xf>
    <xf numFmtId="0" fontId="4" fillId="0" borderId="0" xfId="3" applyFont="1" applyAlignment="1">
      <alignment horizontal="center" vertical="center" wrapText="1"/>
    </xf>
    <xf numFmtId="22" fontId="0" fillId="0" borderId="0" xfId="0" applyNumberFormat="1">
      <alignment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기본작업-1" xfId="3" xr:uid="{EC27C47D-E87E-48D9-B6CD-EE53DF182665}"/>
    <cellStyle name="표준_분석작업-2" xfId="4" xr:uid="{41D0EFEF-67C2-4D70-A183-29A1F8AD551B}"/>
    <cellStyle name="하이퍼링크" xfId="5" builtinId="8"/>
  </cellStyles>
  <dxfs count="4">
    <dxf>
      <numFmt numFmtId="27" formatCode="yyyy/mm/dd\ h:mm"/>
    </dxf>
    <dxf>
      <numFmt numFmtId="0" formatCode="General"/>
    </dxf>
    <dxf>
      <numFmt numFmtId="0" formatCode="General"/>
    </dxf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F08CF5CB-3251-4688-BDC1-942A7CDE00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품목별 수거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'기타작업-2'!$C$4:$C$10</c:f>
              <c:numCache>
                <c:formatCode>General</c:formatCode>
                <c:ptCount val="7"/>
                <c:pt idx="0">
                  <c:v>5</c:v>
                </c:pt>
                <c:pt idx="1">
                  <c:v>9</c:v>
                </c:pt>
                <c:pt idx="2">
                  <c:v>7</c:v>
                </c:pt>
                <c:pt idx="3">
                  <c:v>14</c:v>
                </c:pt>
                <c:pt idx="4">
                  <c:v>7</c:v>
                </c:pt>
                <c:pt idx="5">
                  <c:v>16</c:v>
                </c:pt>
                <c:pt idx="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009455"/>
        <c:axId val="1774007535"/>
      </c:barChart>
      <c:lineChart>
        <c:grouping val="standard"/>
        <c:varyColors val="0"/>
        <c:ser>
          <c:idx val="1"/>
          <c:order val="1"/>
          <c:tx>
            <c:strRef>
              <c:f>'기타작업-2'!$D$3</c:f>
              <c:strCache>
                <c:ptCount val="1"/>
                <c:pt idx="0">
                  <c:v>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'기타작업-2'!$B$4:$B$10</c:f>
              <c:strCache>
                <c:ptCount val="7"/>
                <c:pt idx="0">
                  <c:v>가구류</c:v>
                </c:pt>
                <c:pt idx="1">
                  <c:v>유모차</c:v>
                </c:pt>
                <c:pt idx="2">
                  <c:v>유아용 자동차</c:v>
                </c:pt>
                <c:pt idx="3">
                  <c:v>책꽂이</c:v>
                </c:pt>
                <c:pt idx="4">
                  <c:v>책상</c:v>
                </c:pt>
                <c:pt idx="5">
                  <c:v>침대</c:v>
                </c:pt>
                <c:pt idx="6">
                  <c:v>헬스기구</c:v>
                </c:pt>
              </c:strCache>
            </c:strRef>
          </c:cat>
          <c:val>
            <c:numRef>
              <c:f>'기타작업-2'!$D$4:$D$10</c:f>
              <c:numCache>
                <c:formatCode>_(* #,##0_);_(* \(#,##0\);_(* "-"_);_(@_)</c:formatCode>
                <c:ptCount val="7"/>
                <c:pt idx="0">
                  <c:v>20000</c:v>
                </c:pt>
                <c:pt idx="1">
                  <c:v>22000</c:v>
                </c:pt>
                <c:pt idx="2">
                  <c:v>13000</c:v>
                </c:pt>
                <c:pt idx="3">
                  <c:v>37000</c:v>
                </c:pt>
                <c:pt idx="4">
                  <c:v>43000</c:v>
                </c:pt>
                <c:pt idx="5">
                  <c:v>156000</c:v>
                </c:pt>
                <c:pt idx="6">
                  <c:v>52000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EE-4AF5-8D7E-9EFAA9919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444383"/>
        <c:axId val="357443423"/>
      </c:lineChart>
      <c:catAx>
        <c:axId val="1774009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7535"/>
        <c:crossesAt val="3"/>
        <c:auto val="1"/>
        <c:lblAlgn val="ctr"/>
        <c:lblOffset val="100"/>
        <c:noMultiLvlLbl val="0"/>
      </c:catAx>
      <c:valAx>
        <c:axId val="17740075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009455"/>
        <c:crosses val="autoZero"/>
        <c:crossBetween val="between"/>
        <c:majorUnit val="3"/>
      </c:valAx>
      <c:valAx>
        <c:axId val="35744342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7444383"/>
        <c:crosses val="max"/>
        <c:crossBetween val="between"/>
      </c:valAx>
      <c:catAx>
        <c:axId val="357444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74434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828675</xdr:colOff>
          <xdr:row>0</xdr:row>
          <xdr:rowOff>47625</xdr:rowOff>
        </xdr:from>
        <xdr:to>
          <xdr:col>6</xdr:col>
          <xdr:colOff>0</xdr:colOff>
          <xdr:row>1</xdr:row>
          <xdr:rowOff>161925</xdr:rowOff>
        </xdr:to>
        <xdr:sp macro="" textlink="">
          <xdr:nvSpPr>
            <xdr:cNvPr id="2049" name="cmd예약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Huiwon Kang" refreshedDate="45670.85659722222" backgroundQuery="1" createdVersion="8" refreshedVersion="8" minRefreshableVersion="3" recordCount="0" supportSubquery="1" supportAdvancedDrill="1" xr:uid="{ED2DDEA9-0FBE-4432-8CE4-BA13AFC66A0D}">
  <cacheSource type="external" connectionId="1"/>
  <cacheFields count="4">
    <cacheField name="[상공병원].[진료과목].[진료과목]" caption="진료과목" numFmtId="0" hierarchy="1" level="1">
      <sharedItems containsSemiMixedTypes="0" containsNonDate="0" containsString="0"/>
    </cacheField>
    <cacheField name="[상공병원].[성별].[성별]" caption="성별" numFmtId="0" level="1">
      <sharedItems count="2">
        <s v="남"/>
        <s v="여"/>
      </sharedItems>
    </cacheField>
    <cacheField name="[상공병원].[진료일(월)].[진료일(월)]" caption="진료일(월)" numFmtId="0" hierarchy="6" level="1">
      <sharedItems count="6">
        <s v="01월"/>
        <s v="02월"/>
        <s v="03월"/>
        <s v="04월"/>
        <s v="05월"/>
        <s v="12월"/>
      </sharedItems>
    </cacheField>
    <cacheField name="[Measures].[합계: 진료비]" caption="합계: 진료비" numFmtId="0" hierarchy="10" level="32767"/>
  </cacheFields>
  <cacheHierarchies count="11">
    <cacheHierarchy uniqueName="[상공병원].[성별]" caption="성별" attribute="1" defaultMemberUniqueName="[상공병원].[성별].[All]" allUniqueName="[상공병원].[성별].[All]" dimensionUniqueName="[상공병원]" displayFolder="" count="2" memberValueDatatype="130" unbalanced="0">
      <fieldsUsage count="2">
        <fieldUsage x="-1"/>
        <fieldUsage x="1"/>
      </fieldsUsage>
    </cacheHierarchy>
    <cacheHierarchy uniqueName="[상공병원].[진료과목]" caption="진료과목" attribute="1" defaultMemberUniqueName="[상공병원].[진료과목].[All]" allUniqueName="[상공병원].[진료과목].[All]" dimensionUniqueName="[상공병원]" displayFolder="" count="2" memberValueDatatype="130" unbalanced="0">
      <fieldsUsage count="2">
        <fieldUsage x="-1"/>
        <fieldUsage x="0"/>
      </fieldsUsage>
    </cacheHierarchy>
    <cacheHierarchy uniqueName="[상공병원].[진료일]" caption="진료일" attribute="1" time="1" defaultMemberUniqueName="[상공병원].[진료일].[All]" allUniqueName="[상공병원].[진료일].[All]" dimensionUniqueName="[상공병원]" displayFolder="" count="2" memberValueDatatype="7" unbalanced="0"/>
    <cacheHierarchy uniqueName="[상공병원].[진료비]" caption="진료비" attribute="1" defaultMemberUniqueName="[상공병원].[진료비].[All]" allUniqueName="[상공병원].[진료비].[All]" dimensionUniqueName="[상공병원]" displayFolder="" count="0" memberValueDatatype="20" unbalanced="0"/>
    <cacheHierarchy uniqueName="[상공병원].[진료일(연도)]" caption="진료일(연도)" attribute="1" defaultMemberUniqueName="[상공병원].[진료일(연도)].[All]" allUniqueName="[상공병원].[진료일(연도)].[All]" dimensionUniqueName="[상공병원]" displayFolder="" count="2" memberValueDatatype="130" unbalanced="0"/>
    <cacheHierarchy uniqueName="[상공병원].[진료일(분기)]" caption="진료일(분기)" attribute="1" defaultMemberUniqueName="[상공병원].[진료일(분기)].[All]" allUniqueName="[상공병원].[진료일(분기)].[All]" dimensionUniqueName="[상공병원]" displayFolder="" count="2" memberValueDatatype="130" unbalanced="0"/>
    <cacheHierarchy uniqueName="[상공병원].[진료일(월)]" caption="진료일(월)" attribute="1" defaultMemberUniqueName="[상공병원].[진료일(월)].[All]" allUniqueName="[상공병원].[진료일(월)].[All]" dimensionUniqueName="[상공병원]" displayFolder="" count="2" memberValueDatatype="130" unbalanced="0">
      <fieldsUsage count="2">
        <fieldUsage x="-1"/>
        <fieldUsage x="2"/>
      </fieldsUsage>
    </cacheHierarchy>
    <cacheHierarchy uniqueName="[상공병원].[진료일(월 인덱스)]" caption="진료일(월 인덱스)" attribute="1" defaultMemberUniqueName="[상공병원].[진료일(월 인덱스)].[All]" allUniqueName="[상공병원].[진료일(월 인덱스)].[All]" dimensionUniqueName="[상공병원]" displayFolder="" count="0" memberValueDatatype="20" unbalanced="0" hidden="1"/>
    <cacheHierarchy uniqueName="[Measures].[__XL_Count 상공병원]" caption="__XL_Count 상공병원" measure="1" displayFolder="" measureGroup="상공병원" count="0" hidden="1"/>
    <cacheHierarchy uniqueName="[Measures].[__No measures defined]" caption="__No measures defined" measure="1" displayFolder="" count="0" hidden="1"/>
    <cacheHierarchy uniqueName="[Measures].[합계: 진료비]" caption="합계: 진료비" measure="1" displayFolder="" measureGroup="상공병원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상공병원" uniqueName="[상공병원]" caption="상공병원"/>
  </dimensions>
  <measureGroups count="1">
    <measureGroup name="상공병원" caption="상공병원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271573-3FF8-4B7C-B376-221B54E8A1F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E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2">
        <item x="0"/>
        <item x="1"/>
      </items>
    </pivotField>
    <pivotField axis="axisRow" compact="0" allDrilled="1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dataField="1" compact="0" showAll="0" defaultSubtotal="0"/>
  </pivotFields>
  <rowFields count="1">
    <field x="2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1" name="[상공병원].[진료과목].[All]" cap="All"/>
  </pageFields>
  <dataFields count="1">
    <dataField name="합계: 진료비" fld="3" showDataAs="percentOfCol" baseField="2" baseItem="0" numFmtId="9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3" showRowHeaders="1" showColHeaders="1" showRowStripes="0" showColStripes="0" showLastColumn="1"/>
  <rowHierarchiesUsage count="1">
    <rowHierarchyUsage hierarchyUsage="6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22년상시03!.xlsm!상공병원">
        <x15:activeTabTopLevelEntity name="[상공병원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F335F502-C4EC-4795-B028-F466ED8A1C53}" autoFormatId="16" applyNumberFormats="0" applyBorderFormats="0" applyFontFormats="0" applyPatternFormats="0" applyAlignmentFormats="0" applyWidthHeightFormats="0">
  <queryTableRefresh nextId="5">
    <queryTableFields count="4">
      <queryTableField id="1" name="성별" tableColumnId="1"/>
      <queryTableField id="2" name="진료과목" tableColumnId="2"/>
      <queryTableField id="3" name="진료일" tableColumnId="3"/>
      <queryTableField id="4" name="진료비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28B9FD-3839-4721-9C67-0AAE564376F6}" name="상공병원" displayName="상공병원" ref="A1:D29" tableType="queryTable" totalsRowShown="0">
  <autoFilter ref="A1:D29" xr:uid="{6E28B9FD-3839-4721-9C67-0AAE564376F6}"/>
  <tableColumns count="4">
    <tableColumn id="1" xr3:uid="{17F2A30E-7792-4DBF-884B-4DCFEA5BD14E}" uniqueName="1" name="성별" queryTableFieldId="1" dataDxfId="2"/>
    <tableColumn id="2" xr3:uid="{09BA0121-24BF-43FB-B0E5-DC00895FD28B}" uniqueName="2" name="진료과목" queryTableFieldId="2" dataDxfId="1"/>
    <tableColumn id="3" xr3:uid="{2A5B3FAA-53C4-431E-864F-40C42960C9F1}" uniqueName="3" name="진료일" queryTableFieldId="3" dataDxfId="0"/>
    <tableColumn id="4" xr3:uid="{486FE4A5-EAAC-4344-806C-88A8DE791E27}" uniqueName="4" name="진료비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kms4652@first.com" TargetMode="External"/><Relationship Id="rId13" Type="http://schemas.openxmlformats.org/officeDocument/2006/relationships/hyperlink" Target="mailto:ksj2778@first.com" TargetMode="External"/><Relationship Id="rId18" Type="http://schemas.openxmlformats.org/officeDocument/2006/relationships/hyperlink" Target="mailto:ksy354@first.com" TargetMode="External"/><Relationship Id="rId3" Type="http://schemas.openxmlformats.org/officeDocument/2006/relationships/hyperlink" Target="mailto:knylove1004@first.com" TargetMode="External"/><Relationship Id="rId21" Type="http://schemas.openxmlformats.org/officeDocument/2006/relationships/hyperlink" Target="mailto:ksy8203@first.com" TargetMode="External"/><Relationship Id="rId7" Type="http://schemas.openxmlformats.org/officeDocument/2006/relationships/hyperlink" Target="mailto:kmj1632@first.com" TargetMode="External"/><Relationship Id="rId12" Type="http://schemas.openxmlformats.org/officeDocument/2006/relationships/hyperlink" Target="mailto:pjs53@first.com" TargetMode="External"/><Relationship Id="rId17" Type="http://schemas.openxmlformats.org/officeDocument/2006/relationships/hyperlink" Target="mailto:milk99@first.com" TargetMode="External"/><Relationship Id="rId2" Type="http://schemas.openxmlformats.org/officeDocument/2006/relationships/hyperlink" Target="mailto:yyisis9@first.com" TargetMode="External"/><Relationship Id="rId16" Type="http://schemas.openxmlformats.org/officeDocument/2006/relationships/hyperlink" Target="mailto:pjh2206@first.com" TargetMode="External"/><Relationship Id="rId20" Type="http://schemas.openxmlformats.org/officeDocument/2006/relationships/hyperlink" Target="mailto:kja8006@first.com" TargetMode="External"/><Relationship Id="rId1" Type="http://schemas.openxmlformats.org/officeDocument/2006/relationships/hyperlink" Target="mailto:lsc2552@first.com" TargetMode="External"/><Relationship Id="rId6" Type="http://schemas.openxmlformats.org/officeDocument/2006/relationships/hyperlink" Target="mailto:shy79@first.com" TargetMode="External"/><Relationship Id="rId11" Type="http://schemas.openxmlformats.org/officeDocument/2006/relationships/hyperlink" Target="mailto:kgw391@first.com" TargetMode="External"/><Relationship Id="rId5" Type="http://schemas.openxmlformats.org/officeDocument/2006/relationships/hyperlink" Target="mailto:knjs4956@first.com" TargetMode="External"/><Relationship Id="rId15" Type="http://schemas.openxmlformats.org/officeDocument/2006/relationships/hyperlink" Target="mailto:flower152@first.com" TargetMode="External"/><Relationship Id="rId23" Type="http://schemas.openxmlformats.org/officeDocument/2006/relationships/hyperlink" Target="mailto:cgs1302@first.com" TargetMode="External"/><Relationship Id="rId10" Type="http://schemas.openxmlformats.org/officeDocument/2006/relationships/hyperlink" Target="mailto:kyky79@first.com" TargetMode="External"/><Relationship Id="rId19" Type="http://schemas.openxmlformats.org/officeDocument/2006/relationships/hyperlink" Target="mailto:ksj5621@first.com" TargetMode="External"/><Relationship Id="rId4" Type="http://schemas.openxmlformats.org/officeDocument/2006/relationships/hyperlink" Target="mailto:jkp1976@first.com" TargetMode="External"/><Relationship Id="rId9" Type="http://schemas.openxmlformats.org/officeDocument/2006/relationships/hyperlink" Target="mailto:ksy7878@first.com" TargetMode="External"/><Relationship Id="rId14" Type="http://schemas.openxmlformats.org/officeDocument/2006/relationships/hyperlink" Target="mailto:yis407@first.com" TargetMode="External"/><Relationship Id="rId22" Type="http://schemas.openxmlformats.org/officeDocument/2006/relationships/hyperlink" Target="mailto:mws904@first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>
    <pageSetUpPr fitToPage="1"/>
  </sheetPr>
  <dimension ref="A1:H47"/>
  <sheetViews>
    <sheetView workbookViewId="0">
      <selection activeCell="J17" sqref="J17"/>
    </sheetView>
  </sheetViews>
  <sheetFormatPr defaultRowHeight="16.5" x14ac:dyDescent="0.3"/>
  <cols>
    <col min="1" max="1" width="8.5" customWidth="1"/>
    <col min="2" max="2" width="7.125" customWidth="1"/>
    <col min="3" max="3" width="12.125" customWidth="1"/>
    <col min="4" max="4" width="5.25" bestFit="1" customWidth="1"/>
    <col min="5" max="5" width="10.25" customWidth="1"/>
    <col min="6" max="6" width="8.5" customWidth="1"/>
    <col min="7" max="7" width="11.375" customWidth="1"/>
    <col min="8" max="8" width="8.75" customWidth="1"/>
  </cols>
  <sheetData>
    <row r="1" spans="1:8" x14ac:dyDescent="0.3">
      <c r="A1" t="s">
        <v>82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2" t="s">
        <v>8</v>
      </c>
      <c r="B3" s="2" t="s">
        <v>9</v>
      </c>
      <c r="C3" s="3">
        <v>31900</v>
      </c>
      <c r="D3" s="2" t="s">
        <v>10</v>
      </c>
      <c r="E3" s="2" t="s">
        <v>11</v>
      </c>
      <c r="F3" s="2" t="s">
        <v>12</v>
      </c>
      <c r="G3" s="3">
        <v>44566</v>
      </c>
      <c r="H3" s="4">
        <v>0.38194444444444398</v>
      </c>
    </row>
    <row r="4" spans="1:8" x14ac:dyDescent="0.3">
      <c r="A4" s="2" t="s">
        <v>13</v>
      </c>
      <c r="B4" s="2" t="s">
        <v>14</v>
      </c>
      <c r="C4" s="3">
        <v>32234</v>
      </c>
      <c r="D4" s="2" t="s">
        <v>15</v>
      </c>
      <c r="E4" s="2" t="s">
        <v>16</v>
      </c>
      <c r="F4" s="2" t="s">
        <v>17</v>
      </c>
      <c r="G4" s="3">
        <v>44600</v>
      </c>
      <c r="H4" s="4">
        <v>0.54166666666666696</v>
      </c>
    </row>
    <row r="5" spans="1:8" x14ac:dyDescent="0.3">
      <c r="A5" s="2" t="s">
        <v>18</v>
      </c>
      <c r="B5" s="2" t="s">
        <v>19</v>
      </c>
      <c r="C5" s="3">
        <v>31386</v>
      </c>
      <c r="D5" s="2" t="s">
        <v>10</v>
      </c>
      <c r="E5" s="2" t="s">
        <v>20</v>
      </c>
      <c r="F5" s="2" t="s">
        <v>21</v>
      </c>
      <c r="G5" s="3">
        <v>44640</v>
      </c>
      <c r="H5" s="4">
        <v>0.43055555555555602</v>
      </c>
    </row>
    <row r="6" spans="1:8" x14ac:dyDescent="0.3">
      <c r="A6" s="2" t="s">
        <v>22</v>
      </c>
      <c r="B6" s="2" t="s">
        <v>23</v>
      </c>
      <c r="C6" s="3">
        <v>27520</v>
      </c>
      <c r="D6" s="2" t="s">
        <v>15</v>
      </c>
      <c r="E6" s="2" t="s">
        <v>24</v>
      </c>
      <c r="F6" s="2" t="s">
        <v>25</v>
      </c>
      <c r="G6" s="3">
        <v>44614</v>
      </c>
      <c r="H6" s="4">
        <v>0.57638888888888895</v>
      </c>
    </row>
    <row r="7" spans="1:8" x14ac:dyDescent="0.3">
      <c r="A7" s="2" t="s">
        <v>26</v>
      </c>
      <c r="B7" s="2" t="s">
        <v>27</v>
      </c>
      <c r="C7" s="3">
        <v>38114</v>
      </c>
      <c r="D7" s="2" t="s">
        <v>15</v>
      </c>
      <c r="E7" s="2" t="s">
        <v>16</v>
      </c>
      <c r="F7" s="2" t="s">
        <v>17</v>
      </c>
      <c r="G7" s="3">
        <v>44573</v>
      </c>
      <c r="H7" s="4">
        <v>0.43055555555555602</v>
      </c>
    </row>
    <row r="8" spans="1:8" x14ac:dyDescent="0.3">
      <c r="A8" s="2" t="s">
        <v>28</v>
      </c>
      <c r="B8" s="2" t="s">
        <v>29</v>
      </c>
      <c r="C8" s="3">
        <v>27522</v>
      </c>
      <c r="D8" s="2" t="s">
        <v>15</v>
      </c>
      <c r="E8" s="2" t="s">
        <v>30</v>
      </c>
      <c r="F8" s="2" t="s">
        <v>31</v>
      </c>
      <c r="G8" s="3">
        <v>44663</v>
      </c>
      <c r="H8" s="4">
        <v>0.72916666666666696</v>
      </c>
    </row>
    <row r="9" spans="1:8" x14ac:dyDescent="0.3">
      <c r="A9" s="2" t="s">
        <v>32</v>
      </c>
      <c r="B9" s="2" t="s">
        <v>33</v>
      </c>
      <c r="C9" s="3">
        <v>21282</v>
      </c>
      <c r="D9" s="2" t="s">
        <v>15</v>
      </c>
      <c r="E9" s="2" t="s">
        <v>20</v>
      </c>
      <c r="F9" s="2" t="s">
        <v>21</v>
      </c>
      <c r="G9" s="3">
        <v>44634</v>
      </c>
      <c r="H9" s="4">
        <v>0.47916666666666702</v>
      </c>
    </row>
    <row r="10" spans="1:8" x14ac:dyDescent="0.3">
      <c r="A10" s="2" t="s">
        <v>34</v>
      </c>
      <c r="B10" s="2" t="s">
        <v>35</v>
      </c>
      <c r="C10" s="3">
        <v>29313</v>
      </c>
      <c r="D10" s="2" t="s">
        <v>10</v>
      </c>
      <c r="E10" s="2" t="s">
        <v>16</v>
      </c>
      <c r="F10" s="2" t="s">
        <v>17</v>
      </c>
      <c r="G10" s="3">
        <v>44619</v>
      </c>
      <c r="H10" s="4">
        <v>0.5625</v>
      </c>
    </row>
    <row r="11" spans="1:8" x14ac:dyDescent="0.3">
      <c r="A11" s="2" t="s">
        <v>36</v>
      </c>
      <c r="B11" s="2" t="s">
        <v>37</v>
      </c>
      <c r="C11" s="3">
        <v>36833</v>
      </c>
      <c r="D11" s="2" t="s">
        <v>15</v>
      </c>
      <c r="E11" s="2" t="s">
        <v>20</v>
      </c>
      <c r="F11" s="2" t="s">
        <v>21</v>
      </c>
      <c r="G11" s="3">
        <v>44552</v>
      </c>
      <c r="H11" s="4">
        <v>0.63888888888888895</v>
      </c>
    </row>
    <row r="12" spans="1:8" x14ac:dyDescent="0.3">
      <c r="A12" s="2" t="s">
        <v>38</v>
      </c>
      <c r="B12" s="2" t="s">
        <v>39</v>
      </c>
      <c r="C12" s="3">
        <v>34833</v>
      </c>
      <c r="D12" s="2" t="s">
        <v>15</v>
      </c>
      <c r="E12" s="2" t="s">
        <v>40</v>
      </c>
      <c r="F12" s="2" t="s">
        <v>41</v>
      </c>
      <c r="G12" s="3">
        <v>44576</v>
      </c>
      <c r="H12" s="4">
        <v>0.47222222222222199</v>
      </c>
    </row>
    <row r="13" spans="1:8" x14ac:dyDescent="0.3">
      <c r="A13" s="2" t="s">
        <v>42</v>
      </c>
      <c r="B13" s="2" t="s">
        <v>43</v>
      </c>
      <c r="C13" s="3">
        <v>17811</v>
      </c>
      <c r="D13" s="2" t="s">
        <v>10</v>
      </c>
      <c r="E13" s="2" t="s">
        <v>30</v>
      </c>
      <c r="F13" s="2" t="s">
        <v>31</v>
      </c>
      <c r="G13" s="3">
        <v>44702</v>
      </c>
      <c r="H13" s="4">
        <v>0.39583333333333298</v>
      </c>
    </row>
    <row r="14" spans="1:8" x14ac:dyDescent="0.3">
      <c r="A14" s="2" t="s">
        <v>44</v>
      </c>
      <c r="B14" s="2" t="s">
        <v>45</v>
      </c>
      <c r="C14" s="3">
        <v>34607</v>
      </c>
      <c r="D14" s="2" t="s">
        <v>10</v>
      </c>
      <c r="E14" s="2" t="s">
        <v>11</v>
      </c>
      <c r="F14" s="2" t="s">
        <v>12</v>
      </c>
      <c r="G14" s="3">
        <v>44558</v>
      </c>
      <c r="H14" s="4">
        <v>0.49305555555555602</v>
      </c>
    </row>
    <row r="15" spans="1:8" x14ac:dyDescent="0.3">
      <c r="A15" s="2" t="s">
        <v>46</v>
      </c>
      <c r="B15" s="2" t="s">
        <v>47</v>
      </c>
      <c r="C15" s="3">
        <v>19541</v>
      </c>
      <c r="D15" s="2" t="s">
        <v>15</v>
      </c>
      <c r="E15" s="2" t="s">
        <v>48</v>
      </c>
      <c r="F15" s="2" t="s">
        <v>49</v>
      </c>
      <c r="G15" s="3">
        <v>44571</v>
      </c>
      <c r="H15" s="4">
        <v>0.41666666666666702</v>
      </c>
    </row>
    <row r="16" spans="1:8" x14ac:dyDescent="0.3">
      <c r="A16" s="2" t="s">
        <v>50</v>
      </c>
      <c r="B16" s="2" t="s">
        <v>51</v>
      </c>
      <c r="C16" s="3">
        <v>36962</v>
      </c>
      <c r="D16" s="2" t="s">
        <v>10</v>
      </c>
      <c r="E16" s="2" t="s">
        <v>52</v>
      </c>
      <c r="F16" s="2" t="s">
        <v>53</v>
      </c>
      <c r="G16" s="3">
        <v>44533</v>
      </c>
      <c r="H16" s="4">
        <v>0.58333333333333304</v>
      </c>
    </row>
    <row r="17" spans="1:8" x14ac:dyDescent="0.3">
      <c r="A17" s="2" t="s">
        <v>54</v>
      </c>
      <c r="B17" s="2" t="s">
        <v>55</v>
      </c>
      <c r="C17" s="3">
        <v>32267</v>
      </c>
      <c r="D17" s="2" t="s">
        <v>10</v>
      </c>
      <c r="E17" s="2" t="s">
        <v>16</v>
      </c>
      <c r="F17" s="2" t="s">
        <v>17</v>
      </c>
      <c r="G17" s="3">
        <v>44640</v>
      </c>
      <c r="H17" s="4">
        <v>0.45833333333333298</v>
      </c>
    </row>
    <row r="18" spans="1:8" x14ac:dyDescent="0.3">
      <c r="A18" s="2" t="s">
        <v>56</v>
      </c>
      <c r="B18" s="2" t="s">
        <v>57</v>
      </c>
      <c r="C18" s="3">
        <v>26819</v>
      </c>
      <c r="D18" s="2" t="s">
        <v>15</v>
      </c>
      <c r="E18" s="2" t="s">
        <v>20</v>
      </c>
      <c r="F18" s="2" t="s">
        <v>21</v>
      </c>
      <c r="G18" s="3">
        <v>44595</v>
      </c>
      <c r="H18" s="4">
        <v>0.41666666666666702</v>
      </c>
    </row>
    <row r="19" spans="1:8" x14ac:dyDescent="0.3">
      <c r="A19" s="2" t="s">
        <v>58</v>
      </c>
      <c r="B19" s="2" t="s">
        <v>59</v>
      </c>
      <c r="C19" s="3">
        <v>34097</v>
      </c>
      <c r="D19" s="2" t="s">
        <v>10</v>
      </c>
      <c r="E19" s="2" t="s">
        <v>52</v>
      </c>
      <c r="F19" s="2" t="s">
        <v>53</v>
      </c>
      <c r="G19" s="3">
        <v>44600</v>
      </c>
      <c r="H19" s="4">
        <v>0.39583333333333298</v>
      </c>
    </row>
    <row r="20" spans="1:8" x14ac:dyDescent="0.3">
      <c r="A20" s="2" t="s">
        <v>60</v>
      </c>
      <c r="B20" s="2" t="s">
        <v>61</v>
      </c>
      <c r="C20" s="3">
        <v>37020</v>
      </c>
      <c r="D20" s="2" t="s">
        <v>10</v>
      </c>
      <c r="E20" s="2" t="s">
        <v>48</v>
      </c>
      <c r="F20" s="2" t="s">
        <v>49</v>
      </c>
      <c r="G20" s="3">
        <v>44615</v>
      </c>
      <c r="H20" s="4">
        <v>0.47222222222222199</v>
      </c>
    </row>
    <row r="21" spans="1:8" x14ac:dyDescent="0.3">
      <c r="A21" s="2" t="s">
        <v>62</v>
      </c>
      <c r="B21" s="2" t="s">
        <v>63</v>
      </c>
      <c r="C21" s="3">
        <v>28589</v>
      </c>
      <c r="D21" s="2" t="s">
        <v>15</v>
      </c>
      <c r="E21" s="2" t="s">
        <v>11</v>
      </c>
      <c r="F21" s="2" t="s">
        <v>12</v>
      </c>
      <c r="G21" s="3">
        <v>44544</v>
      </c>
      <c r="H21" s="4">
        <v>0.6875</v>
      </c>
    </row>
    <row r="22" spans="1:8" x14ac:dyDescent="0.3">
      <c r="A22" s="2" t="s">
        <v>64</v>
      </c>
      <c r="B22" s="2" t="s">
        <v>65</v>
      </c>
      <c r="C22" s="3">
        <v>21801</v>
      </c>
      <c r="D22" s="2" t="s">
        <v>10</v>
      </c>
      <c r="E22" s="2" t="s">
        <v>24</v>
      </c>
      <c r="F22" s="2" t="s">
        <v>25</v>
      </c>
      <c r="G22" s="3">
        <v>44577</v>
      </c>
      <c r="H22" s="4">
        <v>0.74305555555555503</v>
      </c>
    </row>
    <row r="23" spans="1:8" x14ac:dyDescent="0.3">
      <c r="A23" s="2" t="s">
        <v>66</v>
      </c>
      <c r="B23" s="2" t="s">
        <v>67</v>
      </c>
      <c r="C23" s="3">
        <v>36042</v>
      </c>
      <c r="D23" s="2" t="s">
        <v>10</v>
      </c>
      <c r="E23" s="2" t="s">
        <v>52</v>
      </c>
      <c r="F23" s="2" t="s">
        <v>53</v>
      </c>
      <c r="G23" s="3">
        <v>44613</v>
      </c>
      <c r="H23" s="4">
        <v>0.68055555555555503</v>
      </c>
    </row>
    <row r="24" spans="1:8" x14ac:dyDescent="0.3">
      <c r="A24" s="2" t="s">
        <v>68</v>
      </c>
      <c r="B24" s="2" t="s">
        <v>69</v>
      </c>
      <c r="C24" s="3">
        <v>19036</v>
      </c>
      <c r="D24" s="2" t="s">
        <v>15</v>
      </c>
      <c r="E24" s="2" t="s">
        <v>24</v>
      </c>
      <c r="F24" s="2" t="s">
        <v>25</v>
      </c>
      <c r="G24" s="3">
        <v>44611</v>
      </c>
      <c r="H24" s="4">
        <v>0.58333333333333304</v>
      </c>
    </row>
    <row r="25" spans="1:8" x14ac:dyDescent="0.3">
      <c r="A25" s="2" t="s">
        <v>70</v>
      </c>
      <c r="B25" s="2" t="s">
        <v>71</v>
      </c>
      <c r="C25" s="3">
        <v>36388</v>
      </c>
      <c r="D25" s="2" t="s">
        <v>15</v>
      </c>
      <c r="E25" s="2" t="s">
        <v>30</v>
      </c>
      <c r="F25" s="2" t="s">
        <v>31</v>
      </c>
      <c r="G25" s="3">
        <v>44626</v>
      </c>
      <c r="H25" s="4">
        <v>0.57638888888888895</v>
      </c>
    </row>
    <row r="26" spans="1:8" x14ac:dyDescent="0.3">
      <c r="A26" s="2" t="s">
        <v>72</v>
      </c>
      <c r="B26" s="2" t="s">
        <v>73</v>
      </c>
      <c r="C26" s="3">
        <v>38679</v>
      </c>
      <c r="D26" s="2" t="s">
        <v>15</v>
      </c>
      <c r="E26" s="2" t="s">
        <v>40</v>
      </c>
      <c r="F26" s="2" t="s">
        <v>41</v>
      </c>
      <c r="G26" s="3">
        <v>44640</v>
      </c>
      <c r="H26" s="4">
        <v>0.59722222222222199</v>
      </c>
    </row>
    <row r="27" spans="1:8" x14ac:dyDescent="0.3">
      <c r="A27" s="2" t="s">
        <v>74</v>
      </c>
      <c r="B27" s="2" t="s">
        <v>75</v>
      </c>
      <c r="C27" s="3">
        <v>27266</v>
      </c>
      <c r="D27" s="2" t="s">
        <v>15</v>
      </c>
      <c r="E27" s="2" t="s">
        <v>48</v>
      </c>
      <c r="F27" s="2" t="s">
        <v>49</v>
      </c>
      <c r="G27" s="3">
        <v>44667</v>
      </c>
      <c r="H27" s="4">
        <v>0.68055555555555503</v>
      </c>
    </row>
    <row r="28" spans="1:8" x14ac:dyDescent="0.3">
      <c r="A28" s="2" t="s">
        <v>76</v>
      </c>
      <c r="B28" s="2" t="s">
        <v>77</v>
      </c>
      <c r="C28" s="3">
        <v>15912</v>
      </c>
      <c r="D28" s="2" t="s">
        <v>15</v>
      </c>
      <c r="E28" s="2" t="s">
        <v>20</v>
      </c>
      <c r="F28" s="2" t="s">
        <v>21</v>
      </c>
      <c r="G28" s="3">
        <v>44632</v>
      </c>
      <c r="H28" s="4">
        <v>0.625</v>
      </c>
    </row>
    <row r="29" spans="1:8" x14ac:dyDescent="0.3">
      <c r="A29" s="2" t="s">
        <v>78</v>
      </c>
      <c r="B29" s="2" t="s">
        <v>79</v>
      </c>
      <c r="C29" s="3">
        <v>31758</v>
      </c>
      <c r="D29" s="2" t="s">
        <v>10</v>
      </c>
      <c r="E29" s="2" t="s">
        <v>52</v>
      </c>
      <c r="F29" s="2" t="s">
        <v>53</v>
      </c>
      <c r="G29" s="3">
        <v>44620</v>
      </c>
      <c r="H29" s="4">
        <v>0.66666666666666696</v>
      </c>
    </row>
    <row r="30" spans="1:8" x14ac:dyDescent="0.3">
      <c r="A30" s="2" t="s">
        <v>80</v>
      </c>
      <c r="B30" s="2" t="s">
        <v>81</v>
      </c>
      <c r="C30" s="3">
        <v>28352</v>
      </c>
      <c r="D30" s="2" t="s">
        <v>15</v>
      </c>
      <c r="E30" s="2" t="s">
        <v>40</v>
      </c>
      <c r="F30" s="2" t="s">
        <v>41</v>
      </c>
      <c r="G30" s="3">
        <v>44601</v>
      </c>
      <c r="H30" s="4">
        <v>0.44444444444444398</v>
      </c>
    </row>
    <row r="32" spans="1:8" x14ac:dyDescent="0.3">
      <c r="A32" s="23" t="s">
        <v>210</v>
      </c>
    </row>
    <row r="33" spans="1:8" x14ac:dyDescent="0.3">
      <c r="A33" t="b">
        <f>AND(D3="남",OR(RIGHT(E3,2)="외과",RIGHT(E3,2)="내과"))</f>
        <v>0</v>
      </c>
    </row>
    <row r="35" spans="1:8" x14ac:dyDescent="0.3">
      <c r="A35" s="1" t="s">
        <v>0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</row>
    <row r="36" spans="1:8" x14ac:dyDescent="0.3">
      <c r="A36" s="2" t="s">
        <v>22</v>
      </c>
      <c r="B36" s="2" t="s">
        <v>23</v>
      </c>
      <c r="C36" s="3">
        <v>27520</v>
      </c>
      <c r="D36" s="2" t="s">
        <v>15</v>
      </c>
      <c r="E36" s="2" t="s">
        <v>24</v>
      </c>
      <c r="F36" s="2" t="s">
        <v>25</v>
      </c>
      <c r="G36" s="3">
        <v>44614</v>
      </c>
      <c r="H36" s="4">
        <v>0.57638888888888895</v>
      </c>
    </row>
    <row r="37" spans="1:8" x14ac:dyDescent="0.3">
      <c r="A37" s="2" t="s">
        <v>28</v>
      </c>
      <c r="B37" s="2" t="s">
        <v>29</v>
      </c>
      <c r="C37" s="3">
        <v>27522</v>
      </c>
      <c r="D37" s="2" t="s">
        <v>15</v>
      </c>
      <c r="E37" s="2" t="s">
        <v>30</v>
      </c>
      <c r="F37" s="2" t="s">
        <v>31</v>
      </c>
      <c r="G37" s="3">
        <v>44663</v>
      </c>
      <c r="H37" s="4">
        <v>0.72916666666666696</v>
      </c>
    </row>
    <row r="38" spans="1:8" x14ac:dyDescent="0.3">
      <c r="A38" s="2" t="s">
        <v>32</v>
      </c>
      <c r="B38" s="2" t="s">
        <v>33</v>
      </c>
      <c r="C38" s="3">
        <v>21282</v>
      </c>
      <c r="D38" s="2" t="s">
        <v>15</v>
      </c>
      <c r="E38" s="2" t="s">
        <v>20</v>
      </c>
      <c r="F38" s="2" t="s">
        <v>21</v>
      </c>
      <c r="G38" s="3">
        <v>44634</v>
      </c>
      <c r="H38" s="4">
        <v>0.47916666666666702</v>
      </c>
    </row>
    <row r="39" spans="1:8" x14ac:dyDescent="0.3">
      <c r="A39" s="2" t="s">
        <v>36</v>
      </c>
      <c r="B39" s="2" t="s">
        <v>37</v>
      </c>
      <c r="C39" s="3">
        <v>36833</v>
      </c>
      <c r="D39" s="2" t="s">
        <v>15</v>
      </c>
      <c r="E39" s="2" t="s">
        <v>20</v>
      </c>
      <c r="F39" s="2" t="s">
        <v>21</v>
      </c>
      <c r="G39" s="3">
        <v>44552</v>
      </c>
      <c r="H39" s="4">
        <v>0.63888888888888895</v>
      </c>
    </row>
    <row r="40" spans="1:8" x14ac:dyDescent="0.3">
      <c r="A40" s="2" t="s">
        <v>38</v>
      </c>
      <c r="B40" s="2" t="s">
        <v>39</v>
      </c>
      <c r="C40" s="3">
        <v>34833</v>
      </c>
      <c r="D40" s="2" t="s">
        <v>15</v>
      </c>
      <c r="E40" s="2" t="s">
        <v>40</v>
      </c>
      <c r="F40" s="2" t="s">
        <v>41</v>
      </c>
      <c r="G40" s="3">
        <v>44576</v>
      </c>
      <c r="H40" s="4">
        <v>0.47222222222222199</v>
      </c>
    </row>
    <row r="41" spans="1:8" x14ac:dyDescent="0.3">
      <c r="A41" s="2" t="s">
        <v>56</v>
      </c>
      <c r="B41" s="2" t="s">
        <v>57</v>
      </c>
      <c r="C41" s="3">
        <v>26819</v>
      </c>
      <c r="D41" s="2" t="s">
        <v>15</v>
      </c>
      <c r="E41" s="2" t="s">
        <v>20</v>
      </c>
      <c r="F41" s="2" t="s">
        <v>21</v>
      </c>
      <c r="G41" s="3">
        <v>44595</v>
      </c>
      <c r="H41" s="4">
        <v>0.41666666666666702</v>
      </c>
    </row>
    <row r="42" spans="1:8" x14ac:dyDescent="0.3">
      <c r="A42" s="2" t="s">
        <v>62</v>
      </c>
      <c r="B42" s="2" t="s">
        <v>63</v>
      </c>
      <c r="C42" s="3">
        <v>28589</v>
      </c>
      <c r="D42" s="2" t="s">
        <v>15</v>
      </c>
      <c r="E42" s="2" t="s">
        <v>11</v>
      </c>
      <c r="F42" s="2" t="s">
        <v>12</v>
      </c>
      <c r="G42" s="3">
        <v>44544</v>
      </c>
      <c r="H42" s="4">
        <v>0.6875</v>
      </c>
    </row>
    <row r="43" spans="1:8" x14ac:dyDescent="0.3">
      <c r="A43" s="2" t="s">
        <v>68</v>
      </c>
      <c r="B43" s="2" t="s">
        <v>69</v>
      </c>
      <c r="C43" s="3">
        <v>19036</v>
      </c>
      <c r="D43" s="2" t="s">
        <v>15</v>
      </c>
      <c r="E43" s="2" t="s">
        <v>24</v>
      </c>
      <c r="F43" s="2" t="s">
        <v>25</v>
      </c>
      <c r="G43" s="3">
        <v>44611</v>
      </c>
      <c r="H43" s="4">
        <v>0.58333333333333304</v>
      </c>
    </row>
    <row r="44" spans="1:8" x14ac:dyDescent="0.3">
      <c r="A44" s="2" t="s">
        <v>70</v>
      </c>
      <c r="B44" s="2" t="s">
        <v>71</v>
      </c>
      <c r="C44" s="3">
        <v>36388</v>
      </c>
      <c r="D44" s="2" t="s">
        <v>15</v>
      </c>
      <c r="E44" s="2" t="s">
        <v>30</v>
      </c>
      <c r="F44" s="2" t="s">
        <v>31</v>
      </c>
      <c r="G44" s="3">
        <v>44626</v>
      </c>
      <c r="H44" s="4">
        <v>0.57638888888888895</v>
      </c>
    </row>
    <row r="45" spans="1:8" x14ac:dyDescent="0.3">
      <c r="A45" s="2" t="s">
        <v>72</v>
      </c>
      <c r="B45" s="2" t="s">
        <v>73</v>
      </c>
      <c r="C45" s="3">
        <v>38679</v>
      </c>
      <c r="D45" s="2" t="s">
        <v>15</v>
      </c>
      <c r="E45" s="2" t="s">
        <v>40</v>
      </c>
      <c r="F45" s="2" t="s">
        <v>41</v>
      </c>
      <c r="G45" s="3">
        <v>44640</v>
      </c>
      <c r="H45" s="4">
        <v>0.59722222222222199</v>
      </c>
    </row>
    <row r="46" spans="1:8" x14ac:dyDescent="0.3">
      <c r="A46" s="2" t="s">
        <v>76</v>
      </c>
      <c r="B46" s="2" t="s">
        <v>77</v>
      </c>
      <c r="C46" s="3">
        <v>15912</v>
      </c>
      <c r="D46" s="2" t="s">
        <v>15</v>
      </c>
      <c r="E46" s="2" t="s">
        <v>20</v>
      </c>
      <c r="F46" s="2" t="s">
        <v>21</v>
      </c>
      <c r="G46" s="3">
        <v>44632</v>
      </c>
      <c r="H46" s="4">
        <v>0.625</v>
      </c>
    </row>
    <row r="47" spans="1:8" x14ac:dyDescent="0.3">
      <c r="A47" s="2" t="s">
        <v>80</v>
      </c>
      <c r="B47" s="2" t="s">
        <v>81</v>
      </c>
      <c r="C47" s="3">
        <v>28352</v>
      </c>
      <c r="D47" s="2" t="s">
        <v>15</v>
      </c>
      <c r="E47" s="2" t="s">
        <v>40</v>
      </c>
      <c r="F47" s="2" t="s">
        <v>41</v>
      </c>
      <c r="G47" s="3">
        <v>44601</v>
      </c>
      <c r="H47" s="4">
        <v>0.44444444444444398</v>
      </c>
    </row>
  </sheetData>
  <phoneticPr fontId="1" type="noConversion"/>
  <conditionalFormatting sqref="A3:H30">
    <cfRule type="expression" dxfId="3" priority="1">
      <formula>OR(YEAR($C3)&lt;=1950,YEAR($C3)&gt;=2000)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&amp;L&amp;D&amp;R&amp;Ppage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3"/>
  <dimension ref="A1:N34"/>
  <sheetViews>
    <sheetView tabSelected="1" workbookViewId="0">
      <selection activeCell="P8" sqref="P8"/>
    </sheetView>
  </sheetViews>
  <sheetFormatPr defaultRowHeight="16.5" x14ac:dyDescent="0.3"/>
  <cols>
    <col min="1" max="1" width="11" bestFit="1" customWidth="1"/>
    <col min="2" max="2" width="13.75" bestFit="1" customWidth="1"/>
    <col min="3" max="3" width="18.375" bestFit="1" customWidth="1"/>
    <col min="4" max="4" width="5.25" bestFit="1" customWidth="1"/>
    <col min="5" max="5" width="11.125" bestFit="1" customWidth="1"/>
    <col min="6" max="6" width="8.625" bestFit="1" customWidth="1"/>
    <col min="7" max="7" width="22.375" bestFit="1" customWidth="1"/>
    <col min="8" max="8" width="2.625" customWidth="1"/>
    <col min="9" max="9" width="12.75" customWidth="1"/>
    <col min="10" max="10" width="13.75" bestFit="1" customWidth="1"/>
    <col min="11" max="11" width="17.875" bestFit="1" customWidth="1"/>
    <col min="12" max="12" width="8.375" bestFit="1" customWidth="1"/>
    <col min="13" max="13" width="8.875" bestFit="1" customWidth="1"/>
    <col min="14" max="14" width="6.25" customWidth="1"/>
  </cols>
  <sheetData>
    <row r="1" spans="1:13" x14ac:dyDescent="0.3">
      <c r="A1" t="s">
        <v>82</v>
      </c>
      <c r="I1" t="s">
        <v>93</v>
      </c>
    </row>
    <row r="2" spans="1:13" x14ac:dyDescent="0.3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5" t="s">
        <v>99</v>
      </c>
      <c r="G2" s="5" t="s">
        <v>100</v>
      </c>
      <c r="I2" s="1" t="s">
        <v>94</v>
      </c>
      <c r="J2" s="1" t="s">
        <v>95</v>
      </c>
      <c r="K2" s="1" t="s">
        <v>96</v>
      </c>
      <c r="L2" s="1" t="s">
        <v>101</v>
      </c>
      <c r="M2" s="5" t="s">
        <v>102</v>
      </c>
    </row>
    <row r="3" spans="1:13" x14ac:dyDescent="0.3">
      <c r="A3" s="6" t="s">
        <v>103</v>
      </c>
      <c r="B3" s="6" t="s">
        <v>104</v>
      </c>
      <c r="C3" s="6" t="s">
        <v>105</v>
      </c>
      <c r="D3" s="1">
        <v>1</v>
      </c>
      <c r="E3" s="7">
        <v>44684</v>
      </c>
      <c r="F3" s="8">
        <f>IFERROR(D3*VLOOKUP(TRIM(C3),$K$3:$L$19,2,FALSE),"미수거")</f>
        <v>2000</v>
      </c>
      <c r="G3" s="6" t="str" cm="1">
        <f t="array" ref="G3">fn스티커(B3,C3,D3)</f>
        <v>유아용 목마-1개</v>
      </c>
      <c r="I3" s="6" t="s">
        <v>106</v>
      </c>
      <c r="J3" s="6" t="s">
        <v>107</v>
      </c>
      <c r="K3" s="6" t="s">
        <v>108</v>
      </c>
      <c r="L3" s="8">
        <v>6000</v>
      </c>
      <c r="M3" s="1" t="str">
        <f>IF(L3&gt;=AVERAGE($L$3:$L$19),"★Top"&amp;_xlfn.RANK.EQ(L3,$L$3:$L$19))</f>
        <v>★Top6</v>
      </c>
    </row>
    <row r="4" spans="1:13" x14ac:dyDescent="0.3">
      <c r="A4" s="6" t="s">
        <v>109</v>
      </c>
      <c r="B4" s="6" t="s">
        <v>110</v>
      </c>
      <c r="C4" s="6" t="s">
        <v>111</v>
      </c>
      <c r="D4" s="1">
        <v>2</v>
      </c>
      <c r="E4" s="7">
        <v>44683</v>
      </c>
      <c r="F4" s="8">
        <f t="shared" ref="F4:F31" si="0">IFERROR(D4*VLOOKUP(TRIM(C4),$K$3:$L$19,2,FALSE),"미수거")</f>
        <v>8000</v>
      </c>
      <c r="G4" s="6" t="str" cm="1">
        <f t="array" ref="G4">fn스티커(B4,C4,D4)</f>
        <v>편수 책상-2개</v>
      </c>
      <c r="I4" s="6" t="s">
        <v>106</v>
      </c>
      <c r="J4" s="6" t="s">
        <v>107</v>
      </c>
      <c r="K4" s="6" t="s">
        <v>112</v>
      </c>
      <c r="L4" s="8">
        <v>4000</v>
      </c>
      <c r="M4" s="1" t="b">
        <f t="shared" ref="M4:M19" si="1">IF(L4&gt;=AVERAGE($L$3:$L$19),"★Top"&amp;_xlfn.RANK.EQ(L4,$L$3:$L$19))</f>
        <v>0</v>
      </c>
    </row>
    <row r="5" spans="1:13" x14ac:dyDescent="0.3">
      <c r="A5" s="6" t="s">
        <v>109</v>
      </c>
      <c r="B5" s="6" t="s">
        <v>113</v>
      </c>
      <c r="C5" s="6" t="s">
        <v>114</v>
      </c>
      <c r="D5" s="1">
        <v>1</v>
      </c>
      <c r="E5" s="7">
        <v>44691</v>
      </c>
      <c r="F5" s="8">
        <f t="shared" si="0"/>
        <v>2000</v>
      </c>
      <c r="G5" s="6" t="str" cm="1">
        <f t="array" ref="G5">fn스티커(B5,C5,D5)</f>
        <v>2단이하 책장-1개</v>
      </c>
      <c r="I5" s="6" t="s">
        <v>106</v>
      </c>
      <c r="J5" s="6" t="s">
        <v>115</v>
      </c>
      <c r="K5" s="6" t="s">
        <v>115</v>
      </c>
      <c r="L5" s="8">
        <v>4000</v>
      </c>
      <c r="M5" s="1" t="b">
        <f t="shared" si="1"/>
        <v>0</v>
      </c>
    </row>
    <row r="6" spans="1:13" x14ac:dyDescent="0.3">
      <c r="A6" s="6" t="s">
        <v>109</v>
      </c>
      <c r="B6" s="6" t="s">
        <v>113</v>
      </c>
      <c r="C6" s="6" t="s">
        <v>116</v>
      </c>
      <c r="D6" s="1">
        <v>1</v>
      </c>
      <c r="E6" s="7">
        <v>44697</v>
      </c>
      <c r="F6" s="8">
        <f t="shared" si="0"/>
        <v>3000</v>
      </c>
      <c r="G6" s="6" t="str" cm="1">
        <f t="array" ref="G6">fn스티커(B6,C6,D6)</f>
        <v>3단이상 책장-1개</v>
      </c>
      <c r="I6" s="6" t="s">
        <v>106</v>
      </c>
      <c r="J6" s="6" t="s">
        <v>117</v>
      </c>
      <c r="K6" s="6" t="s">
        <v>117</v>
      </c>
      <c r="L6" s="8">
        <v>18000</v>
      </c>
      <c r="M6" s="1" t="str">
        <f t="shared" si="1"/>
        <v>★Top1</v>
      </c>
    </row>
    <row r="7" spans="1:13" x14ac:dyDescent="0.3">
      <c r="A7" s="6" t="s">
        <v>109</v>
      </c>
      <c r="B7" s="6" t="s">
        <v>118</v>
      </c>
      <c r="C7" s="6" t="s">
        <v>119</v>
      </c>
      <c r="D7" s="1">
        <v>1</v>
      </c>
      <c r="E7" s="7">
        <v>44693</v>
      </c>
      <c r="F7" s="8">
        <f t="shared" si="0"/>
        <v>13000</v>
      </c>
      <c r="G7" s="6" t="str" cm="1">
        <f t="array" ref="G7">fn스티커(B7,C7,D7)</f>
        <v>1인용 침대 -1개</v>
      </c>
      <c r="I7" s="6" t="s">
        <v>103</v>
      </c>
      <c r="J7" s="6" t="s">
        <v>120</v>
      </c>
      <c r="K7" s="6" t="s">
        <v>121</v>
      </c>
      <c r="L7" s="8">
        <v>2000</v>
      </c>
      <c r="M7" s="1" t="b">
        <f t="shared" si="1"/>
        <v>0</v>
      </c>
    </row>
    <row r="8" spans="1:13" x14ac:dyDescent="0.3">
      <c r="A8" s="6" t="s">
        <v>109</v>
      </c>
      <c r="B8" s="6" t="s">
        <v>118</v>
      </c>
      <c r="C8" s="6" t="s">
        <v>122</v>
      </c>
      <c r="D8" s="1">
        <v>4</v>
      </c>
      <c r="E8" s="7">
        <v>44708</v>
      </c>
      <c r="F8" s="8">
        <f t="shared" si="0"/>
        <v>68000</v>
      </c>
      <c r="G8" s="6" t="str" cm="1">
        <f t="array" ref="G8">fn스티커(B8,C8,D8)</f>
        <v>2인용 침대-4개</v>
      </c>
      <c r="I8" s="6" t="s">
        <v>103</v>
      </c>
      <c r="J8" s="6" t="s">
        <v>120</v>
      </c>
      <c r="K8" s="6" t="s">
        <v>123</v>
      </c>
      <c r="L8" s="8">
        <v>3000</v>
      </c>
      <c r="M8" s="1" t="b">
        <f t="shared" si="1"/>
        <v>0</v>
      </c>
    </row>
    <row r="9" spans="1:13" x14ac:dyDescent="0.3">
      <c r="A9" s="6" t="s">
        <v>109</v>
      </c>
      <c r="B9" s="6" t="s">
        <v>109</v>
      </c>
      <c r="C9" s="6" t="s">
        <v>124</v>
      </c>
      <c r="D9" s="1">
        <v>1</v>
      </c>
      <c r="E9" s="7">
        <v>44690</v>
      </c>
      <c r="F9" s="8">
        <f t="shared" si="0"/>
        <v>4000</v>
      </c>
      <c r="G9" s="6" t="str" cm="1">
        <f t="array" ref="G9">fn스티커(B9,C9,D9)</f>
        <v xml:space="preserve"> 편수 책상-1개</v>
      </c>
      <c r="I9" s="6" t="s">
        <v>103</v>
      </c>
      <c r="J9" s="6" t="s">
        <v>125</v>
      </c>
      <c r="K9" s="6" t="s">
        <v>126</v>
      </c>
      <c r="L9" s="8">
        <v>1000</v>
      </c>
      <c r="M9" s="1" t="b">
        <f t="shared" si="1"/>
        <v>0</v>
      </c>
    </row>
    <row r="10" spans="1:13" x14ac:dyDescent="0.3">
      <c r="A10" s="6" t="s">
        <v>103</v>
      </c>
      <c r="B10" s="6" t="s">
        <v>120</v>
      </c>
      <c r="C10" s="6" t="s">
        <v>123</v>
      </c>
      <c r="D10" s="1">
        <v>4</v>
      </c>
      <c r="E10" s="7">
        <v>44699</v>
      </c>
      <c r="F10" s="8">
        <f t="shared" si="0"/>
        <v>12000</v>
      </c>
      <c r="G10" s="6" t="str" cm="1">
        <f t="array" ref="G10">fn스티커(B10,C10,D10)</f>
        <v>2인용 유모차-4개</v>
      </c>
      <c r="I10" s="6" t="s">
        <v>103</v>
      </c>
      <c r="J10" s="6" t="s">
        <v>104</v>
      </c>
      <c r="K10" s="6" t="s">
        <v>104</v>
      </c>
      <c r="L10" s="8">
        <v>2000</v>
      </c>
      <c r="M10" s="1" t="b">
        <f t="shared" si="1"/>
        <v>0</v>
      </c>
    </row>
    <row r="11" spans="1:13" x14ac:dyDescent="0.3">
      <c r="A11" s="6" t="s">
        <v>103</v>
      </c>
      <c r="B11" s="6" t="s">
        <v>125</v>
      </c>
      <c r="C11" s="6" t="s">
        <v>127</v>
      </c>
      <c r="D11" s="1">
        <v>1</v>
      </c>
      <c r="E11" s="7">
        <v>44690</v>
      </c>
      <c r="F11" s="8">
        <f t="shared" si="0"/>
        <v>1000</v>
      </c>
      <c r="G11" s="6" t="str" cm="1">
        <f t="array" ref="G11">fn스티커(B11,C11,D11)</f>
        <v xml:space="preserve">  인형, 장난감 개당-1개</v>
      </c>
      <c r="I11" s="6" t="s">
        <v>103</v>
      </c>
      <c r="J11" s="6" t="s">
        <v>128</v>
      </c>
      <c r="K11" s="6" t="s">
        <v>128</v>
      </c>
      <c r="L11" s="8">
        <v>2000</v>
      </c>
      <c r="M11" s="1" t="b">
        <f t="shared" si="1"/>
        <v>0</v>
      </c>
    </row>
    <row r="12" spans="1:13" x14ac:dyDescent="0.3">
      <c r="A12" s="6" t="s">
        <v>106</v>
      </c>
      <c r="B12" s="6" t="s">
        <v>115</v>
      </c>
      <c r="C12" s="6" t="s">
        <v>115</v>
      </c>
      <c r="D12" s="1">
        <v>3</v>
      </c>
      <c r="E12" s="7">
        <v>44693</v>
      </c>
      <c r="F12" s="8">
        <f t="shared" si="0"/>
        <v>12000</v>
      </c>
      <c r="G12" s="6" t="str" cm="1">
        <f t="array" ref="G12">fn스티커(B12,C12,D12)</f>
        <v>헬스자전거-3개</v>
      </c>
      <c r="I12" s="6" t="s">
        <v>109</v>
      </c>
      <c r="J12" s="6" t="s">
        <v>110</v>
      </c>
      <c r="K12" s="6" t="s">
        <v>129</v>
      </c>
      <c r="L12" s="8">
        <v>7000</v>
      </c>
      <c r="M12" s="1" t="str">
        <f t="shared" si="1"/>
        <v>★Top5</v>
      </c>
    </row>
    <row r="13" spans="1:13" x14ac:dyDescent="0.3">
      <c r="A13" s="6" t="s">
        <v>109</v>
      </c>
      <c r="B13" s="6" t="s">
        <v>118</v>
      </c>
      <c r="C13" s="6" t="s">
        <v>130</v>
      </c>
      <c r="D13" s="1">
        <v>4</v>
      </c>
      <c r="E13" s="7">
        <v>44706</v>
      </c>
      <c r="F13" s="8">
        <f t="shared" si="0"/>
        <v>20000</v>
      </c>
      <c r="G13" s="6" t="str" cm="1">
        <f t="array" ref="G13">fn스티커(B13,C13,D13)</f>
        <v>1인용 매트리스만 -4개</v>
      </c>
      <c r="I13" s="6" t="s">
        <v>109</v>
      </c>
      <c r="J13" s="6" t="s">
        <v>110</v>
      </c>
      <c r="K13" s="6" t="s">
        <v>111</v>
      </c>
      <c r="L13" s="8">
        <v>4000</v>
      </c>
      <c r="M13" s="1" t="b">
        <f t="shared" si="1"/>
        <v>0</v>
      </c>
    </row>
    <row r="14" spans="1:13" x14ac:dyDescent="0.3">
      <c r="A14" s="6" t="s">
        <v>103</v>
      </c>
      <c r="B14" s="6" t="s">
        <v>128</v>
      </c>
      <c r="C14" s="6" t="s">
        <v>128</v>
      </c>
      <c r="D14" s="1">
        <v>4</v>
      </c>
      <c r="E14" s="7">
        <v>44694</v>
      </c>
      <c r="F14" s="8">
        <f t="shared" si="0"/>
        <v>8000</v>
      </c>
      <c r="G14" s="6" t="str" cm="1">
        <f t="array" ref="G14">fn스티커(B14,C14,D14)</f>
        <v>유아용 자동차-4개</v>
      </c>
      <c r="I14" s="6" t="s">
        <v>109</v>
      </c>
      <c r="J14" s="6" t="s">
        <v>113</v>
      </c>
      <c r="K14" s="6" t="s">
        <v>114</v>
      </c>
      <c r="L14" s="8">
        <v>2000</v>
      </c>
      <c r="M14" s="1" t="b">
        <f t="shared" si="1"/>
        <v>0</v>
      </c>
    </row>
    <row r="15" spans="1:13" x14ac:dyDescent="0.3">
      <c r="A15" s="6" t="s">
        <v>109</v>
      </c>
      <c r="B15" s="6" t="s">
        <v>113</v>
      </c>
      <c r="C15" s="6" t="s">
        <v>131</v>
      </c>
      <c r="D15" s="1">
        <v>5</v>
      </c>
      <c r="E15" s="7">
        <v>44704</v>
      </c>
      <c r="F15" s="8">
        <f t="shared" si="0"/>
        <v>15000</v>
      </c>
      <c r="G15" s="6" t="str" cm="1">
        <f t="array" ref="G15">fn스티커(B15,C15,D15)</f>
        <v xml:space="preserve"> 3단이상 책장-5개</v>
      </c>
      <c r="I15" s="6" t="s">
        <v>109</v>
      </c>
      <c r="J15" s="6" t="s">
        <v>113</v>
      </c>
      <c r="K15" s="6" t="s">
        <v>116</v>
      </c>
      <c r="L15" s="8">
        <v>3000</v>
      </c>
      <c r="M15" s="1" t="b">
        <f t="shared" si="1"/>
        <v>0</v>
      </c>
    </row>
    <row r="16" spans="1:13" x14ac:dyDescent="0.3">
      <c r="A16" s="6" t="s">
        <v>109</v>
      </c>
      <c r="B16" s="6" t="s">
        <v>118</v>
      </c>
      <c r="C16" s="6" t="s">
        <v>132</v>
      </c>
      <c r="D16" s="1">
        <v>1</v>
      </c>
      <c r="E16" s="7">
        <v>44700</v>
      </c>
      <c r="F16" s="8">
        <f t="shared" si="0"/>
        <v>13000</v>
      </c>
      <c r="G16" s="6" t="str" cm="1">
        <f t="array" ref="G16">fn스티커(B16,C16,D16)</f>
        <v>1인용 침대-1개</v>
      </c>
      <c r="I16" s="6" t="s">
        <v>109</v>
      </c>
      <c r="J16" s="6" t="s">
        <v>118</v>
      </c>
      <c r="K16" s="6" t="s">
        <v>132</v>
      </c>
      <c r="L16" s="8">
        <v>13000</v>
      </c>
      <c r="M16" s="1" t="str">
        <f t="shared" si="1"/>
        <v>★Top3</v>
      </c>
    </row>
    <row r="17" spans="1:14" x14ac:dyDescent="0.3">
      <c r="A17" s="6" t="s">
        <v>109</v>
      </c>
      <c r="B17" s="6" t="s">
        <v>109</v>
      </c>
      <c r="C17" s="6" t="s">
        <v>111</v>
      </c>
      <c r="D17" s="1">
        <v>1</v>
      </c>
      <c r="E17" s="7">
        <v>44687</v>
      </c>
      <c r="F17" s="8">
        <f t="shared" si="0"/>
        <v>4000</v>
      </c>
      <c r="G17" s="6" t="str" cm="1">
        <f t="array" ref="G17">fn스티커(B17,C17,D17)</f>
        <v>편수 책상-1개</v>
      </c>
      <c r="I17" s="6" t="s">
        <v>109</v>
      </c>
      <c r="J17" s="6" t="s">
        <v>118</v>
      </c>
      <c r="K17" s="6" t="s">
        <v>122</v>
      </c>
      <c r="L17" s="8">
        <v>17000</v>
      </c>
      <c r="M17" s="1" t="str">
        <f t="shared" si="1"/>
        <v>★Top2</v>
      </c>
    </row>
    <row r="18" spans="1:14" x14ac:dyDescent="0.3">
      <c r="A18" s="6" t="s">
        <v>103</v>
      </c>
      <c r="B18" s="6" t="s">
        <v>128</v>
      </c>
      <c r="C18" s="6" t="s">
        <v>128</v>
      </c>
      <c r="D18" s="1">
        <v>1</v>
      </c>
      <c r="E18" s="7">
        <v>44708</v>
      </c>
      <c r="F18" s="8">
        <f t="shared" si="0"/>
        <v>2000</v>
      </c>
      <c r="G18" s="6" t="str" cm="1">
        <f t="array" ref="G18">fn스티커(B18,C18,D18)</f>
        <v>유아용 자동차-1개</v>
      </c>
      <c r="I18" s="6" t="s">
        <v>109</v>
      </c>
      <c r="J18" s="6" t="s">
        <v>118</v>
      </c>
      <c r="K18" s="6" t="s">
        <v>133</v>
      </c>
      <c r="L18" s="8">
        <v>5000</v>
      </c>
      <c r="M18" s="1" t="b">
        <f t="shared" si="1"/>
        <v>0</v>
      </c>
    </row>
    <row r="19" spans="1:14" x14ac:dyDescent="0.3">
      <c r="A19" s="6" t="s">
        <v>109</v>
      </c>
      <c r="B19" s="6" t="s">
        <v>110</v>
      </c>
      <c r="C19" s="6" t="s">
        <v>134</v>
      </c>
      <c r="D19" s="1">
        <v>5</v>
      </c>
      <c r="E19" s="7">
        <v>44700</v>
      </c>
      <c r="F19" s="8" t="str">
        <f t="shared" si="0"/>
        <v>미수거</v>
      </c>
      <c r="G19" s="6" t="str" cm="1">
        <f t="array" ref="G19">fn스티커(B19,C19,D19)</f>
        <v>양수-5개</v>
      </c>
      <c r="I19" s="6" t="s">
        <v>109</v>
      </c>
      <c r="J19" s="6" t="s">
        <v>118</v>
      </c>
      <c r="K19" s="6" t="s">
        <v>135</v>
      </c>
      <c r="L19" s="8">
        <v>8000</v>
      </c>
      <c r="M19" s="1" t="str">
        <f t="shared" si="1"/>
        <v>★Top4</v>
      </c>
    </row>
    <row r="20" spans="1:14" x14ac:dyDescent="0.3">
      <c r="A20" s="6" t="s">
        <v>109</v>
      </c>
      <c r="B20" s="6" t="s">
        <v>118</v>
      </c>
      <c r="C20" s="6" t="s">
        <v>122</v>
      </c>
      <c r="D20" s="1">
        <v>1</v>
      </c>
      <c r="E20" s="7">
        <v>44697</v>
      </c>
      <c r="F20" s="8">
        <f t="shared" si="0"/>
        <v>17000</v>
      </c>
      <c r="G20" s="6" t="str" cm="1">
        <f t="array" ref="G20">fn스티커(B20,C20,D20)</f>
        <v>2인용 침대-1개</v>
      </c>
    </row>
    <row r="21" spans="1:14" x14ac:dyDescent="0.3">
      <c r="A21" s="6" t="s">
        <v>109</v>
      </c>
      <c r="B21" s="6" t="s">
        <v>118</v>
      </c>
      <c r="C21" s="6" t="s">
        <v>133</v>
      </c>
      <c r="D21" s="1">
        <v>5</v>
      </c>
      <c r="E21" s="7">
        <v>44706</v>
      </c>
      <c r="F21" s="8">
        <f t="shared" si="0"/>
        <v>25000</v>
      </c>
      <c r="G21" s="6" t="str" cm="1">
        <f t="array" ref="G21">fn스티커(B21,C21,D21)</f>
        <v>1인용 매트리스만-5개</v>
      </c>
      <c r="I21" t="s">
        <v>136</v>
      </c>
    </row>
    <row r="22" spans="1:14" x14ac:dyDescent="0.3">
      <c r="A22" s="6" t="s">
        <v>106</v>
      </c>
      <c r="B22" s="6" t="s">
        <v>107</v>
      </c>
      <c r="C22" s="6" t="s">
        <v>108</v>
      </c>
      <c r="D22" s="1">
        <v>4</v>
      </c>
      <c r="E22" s="7">
        <v>44704</v>
      </c>
      <c r="F22" s="8">
        <f t="shared" si="0"/>
        <v>24000</v>
      </c>
      <c r="G22" s="6" t="str" cm="1">
        <f t="array" ref="G22">fn스티커(B22,C22,D22)</f>
        <v>5kg 이상 헬스기구-4개</v>
      </c>
      <c r="I22" s="1" t="s">
        <v>94</v>
      </c>
      <c r="J22" s="5" t="s">
        <v>137</v>
      </c>
      <c r="K22" s="5" t="s">
        <v>138</v>
      </c>
      <c r="L22" s="5" t="s">
        <v>139</v>
      </c>
      <c r="M22" s="5" t="s">
        <v>140</v>
      </c>
      <c r="N22" s="5" t="s">
        <v>141</v>
      </c>
    </row>
    <row r="23" spans="1:14" x14ac:dyDescent="0.3">
      <c r="A23" s="6" t="s">
        <v>106</v>
      </c>
      <c r="B23" s="6" t="s">
        <v>117</v>
      </c>
      <c r="C23" s="6" t="s">
        <v>117</v>
      </c>
      <c r="D23" s="1">
        <v>3</v>
      </c>
      <c r="E23" s="7">
        <v>44704</v>
      </c>
      <c r="F23" s="8">
        <f t="shared" si="0"/>
        <v>54000</v>
      </c>
      <c r="G23" s="6" t="str" cm="1">
        <f t="array" ref="G23">fn스티커(B23,C23,D23)</f>
        <v>런닝머신-3개</v>
      </c>
      <c r="I23" s="6" t="s">
        <v>106</v>
      </c>
      <c r="J23" s="6">
        <f t="array" ref="J23">SUM(($A$3:$A$31=$I23)*(CHOOSE(WEEKDAY($E$3:$E$31,2),$J$22,$K$22,$L$22,$M$22,$N$22)=J$22)*$D$3:$D$31)</f>
        <v>7</v>
      </c>
      <c r="K23" s="6">
        <f t="array" ref="K23">SUM(($A$3:$A$31=$I23)*(CHOOSE(WEEKDAY($E$3:$E$31,2),$J$22,$K$22,$L$22,$M$22,$N$22)=K$22)*$D$3:$D$31)</f>
        <v>0</v>
      </c>
      <c r="L23" s="6">
        <f t="array" ref="L23">SUM(($A$3:$A$31=$I23)*(CHOOSE(WEEKDAY($E$3:$E$31,2),$J$22,$K$22,$L$22,$M$22,$N$22)=L$22)*$D$3:$D$31)</f>
        <v>0</v>
      </c>
      <c r="M23" s="6">
        <f t="array" ref="M23">SUM(($A$3:$A$31=$I23)*(CHOOSE(WEEKDAY($E$3:$E$31,2),$J$22,$K$22,$L$22,$M$22,$N$22)=M$22)*$D$3:$D$31)</f>
        <v>3</v>
      </c>
      <c r="N23" s="6">
        <f t="array" ref="N23">SUM(($A$3:$A$31=$I23)*(CHOOSE(WEEKDAY($E$3:$E$31,2),$J$22,$K$22,$L$22,$M$22,$N$22)=N$22)*$D$3:$D$31)</f>
        <v>4</v>
      </c>
    </row>
    <row r="24" spans="1:14" x14ac:dyDescent="0.3">
      <c r="A24" s="6" t="s">
        <v>109</v>
      </c>
      <c r="B24" s="6" t="s">
        <v>118</v>
      </c>
      <c r="C24" s="6" t="s">
        <v>142</v>
      </c>
      <c r="D24" s="1">
        <v>4</v>
      </c>
      <c r="E24" s="7">
        <v>44705</v>
      </c>
      <c r="F24" s="8" t="str">
        <f t="shared" si="0"/>
        <v>미수거</v>
      </c>
      <c r="G24" s="6" t="str" cm="1">
        <f t="array" ref="G24">fn스티커(B24,C24,D24)</f>
        <v>1인용-4개</v>
      </c>
      <c r="I24" s="6" t="s">
        <v>103</v>
      </c>
      <c r="J24" s="6">
        <f t="array" ref="J24">SUM(($A$3:$A$31=$I24)*(CHOOSE(WEEKDAY($E$3:$E$31,2),$J$22,$K$22,$L$22,$M$22,$N$22)=J$22)*$D$3:$D$31)</f>
        <v>1</v>
      </c>
      <c r="K24" s="6">
        <f t="array" ref="K24">SUM(($A$3:$A$31=$I24)*(CHOOSE(WEEKDAY($E$3:$E$31,2),$J$22,$K$22,$L$22,$M$22,$N$22)=K$22)*$D$3:$D$31)</f>
        <v>1</v>
      </c>
      <c r="L24" s="6">
        <f t="array" ref="L24">SUM(($A$3:$A$31=$I24)*(CHOOSE(WEEKDAY($E$3:$E$31,2),$J$22,$K$22,$L$22,$M$22,$N$22)=L$22)*$D$3:$D$31)</f>
        <v>4</v>
      </c>
      <c r="M24" s="6">
        <f t="array" ref="M24">SUM(($A$3:$A$31=$I24)*(CHOOSE(WEEKDAY($E$3:$E$31,2),$J$22,$K$22,$L$22,$M$22,$N$22)=M$22)*$D$3:$D$31)</f>
        <v>5</v>
      </c>
      <c r="N24" s="6">
        <f t="array" ref="N24">SUM(($A$3:$A$31=$I24)*(CHOOSE(WEEKDAY($E$3:$E$31,2),$J$22,$K$22,$L$22,$M$22,$N$22)=N$22)*$D$3:$D$31)</f>
        <v>5</v>
      </c>
    </row>
    <row r="25" spans="1:14" x14ac:dyDescent="0.3">
      <c r="A25" s="6" t="s">
        <v>109</v>
      </c>
      <c r="B25" s="6" t="s">
        <v>113</v>
      </c>
      <c r="C25" s="6" t="s">
        <v>114</v>
      </c>
      <c r="D25" s="1">
        <v>1</v>
      </c>
      <c r="E25" s="7">
        <v>44686</v>
      </c>
      <c r="F25" s="8">
        <f t="shared" si="0"/>
        <v>2000</v>
      </c>
      <c r="G25" s="6" t="str" cm="1">
        <f t="array" ref="G25">fn스티커(B25,C25,D25)</f>
        <v>2단이하 책장-1개</v>
      </c>
      <c r="I25" s="6" t="s">
        <v>109</v>
      </c>
      <c r="J25" s="6">
        <f t="array" ref="J25">SUM(($A$3:$A$31=$I25)*(CHOOSE(WEEKDAY($E$3:$E$31,2),$J$22,$K$22,$L$22,$M$22,$N$22)=J$22)*$D$3:$D$31)</f>
        <v>18</v>
      </c>
      <c r="K25" s="6">
        <f t="array" ref="K25">SUM(($A$3:$A$31=$I25)*(CHOOSE(WEEKDAY($E$3:$E$31,2),$J$22,$K$22,$L$22,$M$22,$N$22)=K$22)*$D$3:$D$31)</f>
        <v>11</v>
      </c>
      <c r="L25" s="6">
        <f t="array" ref="L25">SUM(($A$3:$A$31=$I25)*(CHOOSE(WEEKDAY($E$3:$E$31,2),$J$22,$K$22,$L$22,$M$22,$N$22)=L$22)*$D$3:$D$31)</f>
        <v>9</v>
      </c>
      <c r="M25" s="6">
        <f t="array" ref="M25">SUM(($A$3:$A$31=$I25)*(CHOOSE(WEEKDAY($E$3:$E$31,2),$J$22,$K$22,$L$22,$M$22,$N$22)=M$22)*$D$3:$D$31)</f>
        <v>8</v>
      </c>
      <c r="N25" s="6">
        <f t="array" ref="N25">SUM(($A$3:$A$31=$I25)*(CHOOSE(WEEKDAY($E$3:$E$31,2),$J$22,$K$22,$L$22,$M$22,$N$22)=N$22)*$D$3:$D$31)</f>
        <v>5</v>
      </c>
    </row>
    <row r="26" spans="1:14" x14ac:dyDescent="0.3">
      <c r="A26" s="6" t="s">
        <v>103</v>
      </c>
      <c r="B26" s="6" t="s">
        <v>120</v>
      </c>
      <c r="C26" s="6" t="s">
        <v>121</v>
      </c>
      <c r="D26" s="1">
        <v>5</v>
      </c>
      <c r="E26" s="7">
        <v>44693</v>
      </c>
      <c r="F26" s="8">
        <f t="shared" si="0"/>
        <v>10000</v>
      </c>
      <c r="G26" s="6" t="str" cm="1">
        <f t="array" ref="G26">fn스티커(B26,C26,D26)</f>
        <v>1인용 유모차-5개</v>
      </c>
    </row>
    <row r="27" spans="1:14" x14ac:dyDescent="0.3">
      <c r="A27" s="6" t="s">
        <v>109</v>
      </c>
      <c r="B27" s="6" t="s">
        <v>110</v>
      </c>
      <c r="C27" s="6" t="s">
        <v>129</v>
      </c>
      <c r="D27" s="1">
        <v>5</v>
      </c>
      <c r="E27" s="7">
        <v>44683</v>
      </c>
      <c r="F27" s="8">
        <f t="shared" si="0"/>
        <v>35000</v>
      </c>
      <c r="G27" s="6" t="str" cm="1">
        <f t="array" ref="G27">fn스티커(B27,C27,D27)</f>
        <v>양수 책상-5개</v>
      </c>
      <c r="I27" t="s">
        <v>143</v>
      </c>
    </row>
    <row r="28" spans="1:14" x14ac:dyDescent="0.3">
      <c r="A28" s="6" t="s">
        <v>109</v>
      </c>
      <c r="B28" s="6" t="s">
        <v>109</v>
      </c>
      <c r="C28" s="6" t="s">
        <v>111</v>
      </c>
      <c r="D28" s="1">
        <v>3</v>
      </c>
      <c r="E28" s="7">
        <v>44705</v>
      </c>
      <c r="F28" s="8">
        <f t="shared" si="0"/>
        <v>12000</v>
      </c>
      <c r="G28" s="6" t="str" cm="1">
        <f t="array" ref="G28">fn스티커(B28,C28,D28)</f>
        <v>편수 책상-3개</v>
      </c>
      <c r="I28" s="27" t="s">
        <v>101</v>
      </c>
      <c r="J28" s="27"/>
      <c r="K28" s="5" t="s">
        <v>144</v>
      </c>
    </row>
    <row r="29" spans="1:14" x14ac:dyDescent="0.3">
      <c r="A29" s="6" t="s">
        <v>109</v>
      </c>
      <c r="B29" s="6" t="s">
        <v>113</v>
      </c>
      <c r="C29" s="6" t="s">
        <v>114</v>
      </c>
      <c r="D29" s="1">
        <v>3</v>
      </c>
      <c r="E29" s="7">
        <v>44711</v>
      </c>
      <c r="F29" s="8">
        <f t="shared" si="0"/>
        <v>6000</v>
      </c>
      <c r="G29" s="6" t="str" cm="1">
        <f t="array" ref="G29">fn스티커(B29,C29,D29)</f>
        <v>2단이하 책장-3개</v>
      </c>
      <c r="I29" s="9">
        <v>0</v>
      </c>
      <c r="J29" s="10">
        <v>1000</v>
      </c>
      <c r="K29" s="11">
        <f t="array" ref="K29">FREQUENCY($L$3:$L$19,I29:J34)/COUNTA($L$3:$L$19)</f>
        <v>0</v>
      </c>
    </row>
    <row r="30" spans="1:14" x14ac:dyDescent="0.3">
      <c r="A30" s="6" t="s">
        <v>106</v>
      </c>
      <c r="B30" s="6" t="s">
        <v>107</v>
      </c>
      <c r="C30" s="6" t="s">
        <v>112</v>
      </c>
      <c r="D30" s="1">
        <v>4</v>
      </c>
      <c r="E30" s="7">
        <v>44694</v>
      </c>
      <c r="F30" s="8">
        <f t="shared" si="0"/>
        <v>16000</v>
      </c>
      <c r="G30" s="6" t="str" cm="1">
        <f t="array" ref="G30">fn스티커(B30,C30,D30)</f>
        <v>5kg 이하 헬스기구-4개</v>
      </c>
      <c r="I30" s="9">
        <v>1001</v>
      </c>
      <c r="J30" s="10">
        <v>3000</v>
      </c>
      <c r="K30" s="11">
        <f t="array" ref="K30">FREQUENCY($L$3:$L$19,I30:J35)/COUNTA($L$3:$L$19)</f>
        <v>5.8823529411764705E-2</v>
      </c>
    </row>
    <row r="31" spans="1:14" x14ac:dyDescent="0.3">
      <c r="A31" s="6" t="s">
        <v>109</v>
      </c>
      <c r="B31" s="6" t="s">
        <v>113</v>
      </c>
      <c r="C31" s="6" t="s">
        <v>116</v>
      </c>
      <c r="D31" s="1">
        <v>3</v>
      </c>
      <c r="E31" s="7">
        <v>44712</v>
      </c>
      <c r="F31" s="8">
        <f t="shared" si="0"/>
        <v>9000</v>
      </c>
      <c r="G31" s="6" t="str" cm="1">
        <f t="array" ref="G31">fn스티커(B31,C31,D31)</f>
        <v>3단이상 책장-3개</v>
      </c>
      <c r="I31" s="9">
        <v>3001</v>
      </c>
      <c r="J31" s="10">
        <v>5000</v>
      </c>
      <c r="K31" s="11">
        <f t="array" ref="K31">FREQUENCY($L$3:$L$19,I31:J36)/COUNTA($L$3:$L$19)</f>
        <v>0.41176470588235292</v>
      </c>
    </row>
    <row r="32" spans="1:14" x14ac:dyDescent="0.3">
      <c r="I32" s="9">
        <v>5001</v>
      </c>
      <c r="J32" s="10">
        <v>10000</v>
      </c>
      <c r="K32" s="11">
        <f t="array" ref="K32">FREQUENCY($L$3:$L$19,I32:J37)/COUNTA($L$3:$L$19)</f>
        <v>0.6470588235294118</v>
      </c>
    </row>
    <row r="33" spans="9:11" x14ac:dyDescent="0.3">
      <c r="I33" s="9">
        <v>10001</v>
      </c>
      <c r="J33" s="10">
        <v>15000</v>
      </c>
      <c r="K33" s="11">
        <f t="array" ref="K33">FREQUENCY($L$3:$L$19,I33:J38)/COUNTA($L$3:$L$19)</f>
        <v>0.82352941176470584</v>
      </c>
    </row>
    <row r="34" spans="9:11" x14ac:dyDescent="0.3">
      <c r="I34" s="9">
        <v>15001</v>
      </c>
      <c r="J34" s="10">
        <v>20000</v>
      </c>
      <c r="K34" s="11">
        <f t="array" ref="K34">FREQUENCY($L$3:$L$19,I34:J39)/COUNTA($L$3:$L$19)</f>
        <v>0.88235294117647056</v>
      </c>
    </row>
  </sheetData>
  <mergeCells count="1">
    <mergeCell ref="I28:J2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A899-0547-49CE-B0D6-7BADC2EF40D1}">
  <sheetPr codeName="Sheet8"/>
  <dimension ref="A1:D29"/>
  <sheetViews>
    <sheetView workbookViewId="0"/>
  </sheetViews>
  <sheetFormatPr defaultRowHeight="16.5" x14ac:dyDescent="0.3"/>
  <cols>
    <col min="1" max="1" width="7.5" bestFit="1" customWidth="1"/>
    <col min="2" max="2" width="11.25" bestFit="1" customWidth="1"/>
    <col min="3" max="3" width="15.5" bestFit="1" customWidth="1"/>
    <col min="4" max="4" width="9.375" bestFit="1" customWidth="1"/>
  </cols>
  <sheetData>
    <row r="1" spans="1:4" x14ac:dyDescent="0.3">
      <c r="A1" t="s">
        <v>3</v>
      </c>
      <c r="B1" t="s">
        <v>4</v>
      </c>
      <c r="C1" t="s">
        <v>6</v>
      </c>
      <c r="D1" t="s">
        <v>211</v>
      </c>
    </row>
    <row r="2" spans="1:4" x14ac:dyDescent="0.3">
      <c r="A2" t="s">
        <v>10</v>
      </c>
      <c r="B2" t="s">
        <v>11</v>
      </c>
      <c r="C2" s="24">
        <v>44566</v>
      </c>
      <c r="D2">
        <v>15000</v>
      </c>
    </row>
    <row r="3" spans="1:4" x14ac:dyDescent="0.3">
      <c r="A3" t="s">
        <v>15</v>
      </c>
      <c r="B3" t="s">
        <v>16</v>
      </c>
      <c r="C3" s="24">
        <v>44600</v>
      </c>
      <c r="D3">
        <v>10500</v>
      </c>
    </row>
    <row r="4" spans="1:4" x14ac:dyDescent="0.3">
      <c r="A4" t="s">
        <v>10</v>
      </c>
      <c r="B4" t="s">
        <v>20</v>
      </c>
      <c r="C4" s="24">
        <v>44640</v>
      </c>
      <c r="D4">
        <v>24500</v>
      </c>
    </row>
    <row r="5" spans="1:4" x14ac:dyDescent="0.3">
      <c r="A5" t="s">
        <v>15</v>
      </c>
      <c r="B5" t="s">
        <v>24</v>
      </c>
      <c r="C5" s="24">
        <v>44614</v>
      </c>
      <c r="D5">
        <v>35800</v>
      </c>
    </row>
    <row r="6" spans="1:4" x14ac:dyDescent="0.3">
      <c r="A6" t="s">
        <v>15</v>
      </c>
      <c r="B6" t="s">
        <v>16</v>
      </c>
      <c r="C6" s="24">
        <v>44573</v>
      </c>
      <c r="D6">
        <v>21400</v>
      </c>
    </row>
    <row r="7" spans="1:4" x14ac:dyDescent="0.3">
      <c r="A7" t="s">
        <v>15</v>
      </c>
      <c r="B7" t="s">
        <v>30</v>
      </c>
      <c r="C7" s="24">
        <v>44663</v>
      </c>
      <c r="D7">
        <v>112500</v>
      </c>
    </row>
    <row r="8" spans="1:4" x14ac:dyDescent="0.3">
      <c r="A8" t="s">
        <v>15</v>
      </c>
      <c r="B8" t="s">
        <v>20</v>
      </c>
      <c r="C8" s="24">
        <v>44634</v>
      </c>
      <c r="D8">
        <v>56800</v>
      </c>
    </row>
    <row r="9" spans="1:4" x14ac:dyDescent="0.3">
      <c r="A9" t="s">
        <v>10</v>
      </c>
      <c r="B9" t="s">
        <v>16</v>
      </c>
      <c r="C9" s="24">
        <v>44619</v>
      </c>
      <c r="D9">
        <v>55000</v>
      </c>
    </row>
    <row r="10" spans="1:4" x14ac:dyDescent="0.3">
      <c r="A10" t="s">
        <v>15</v>
      </c>
      <c r="B10" t="s">
        <v>20</v>
      </c>
      <c r="C10" s="24">
        <v>44552</v>
      </c>
      <c r="D10">
        <v>62400</v>
      </c>
    </row>
    <row r="11" spans="1:4" x14ac:dyDescent="0.3">
      <c r="A11" t="s">
        <v>15</v>
      </c>
      <c r="B11" t="s">
        <v>40</v>
      </c>
      <c r="C11" s="24">
        <v>44576</v>
      </c>
      <c r="D11">
        <v>28430</v>
      </c>
    </row>
    <row r="12" spans="1:4" x14ac:dyDescent="0.3">
      <c r="A12" t="s">
        <v>10</v>
      </c>
      <c r="B12" t="s">
        <v>30</v>
      </c>
      <c r="C12" s="24">
        <v>44702</v>
      </c>
      <c r="D12">
        <v>120000</v>
      </c>
    </row>
    <row r="13" spans="1:4" x14ac:dyDescent="0.3">
      <c r="A13" t="s">
        <v>10</v>
      </c>
      <c r="B13" t="s">
        <v>11</v>
      </c>
      <c r="C13" s="24">
        <v>44558</v>
      </c>
      <c r="D13">
        <v>214000</v>
      </c>
    </row>
    <row r="14" spans="1:4" x14ac:dyDescent="0.3">
      <c r="A14" t="s">
        <v>15</v>
      </c>
      <c r="B14" t="s">
        <v>48</v>
      </c>
      <c r="C14" s="24">
        <v>44571</v>
      </c>
      <c r="D14">
        <v>85000</v>
      </c>
    </row>
    <row r="15" spans="1:4" x14ac:dyDescent="0.3">
      <c r="A15" t="s">
        <v>10</v>
      </c>
      <c r="B15" t="s">
        <v>52</v>
      </c>
      <c r="C15" s="24">
        <v>44533</v>
      </c>
      <c r="D15">
        <v>45000</v>
      </c>
    </row>
    <row r="16" spans="1:4" x14ac:dyDescent="0.3">
      <c r="A16" t="s">
        <v>10</v>
      </c>
      <c r="B16" t="s">
        <v>16</v>
      </c>
      <c r="C16" s="24">
        <v>44640</v>
      </c>
      <c r="D16">
        <v>69400</v>
      </c>
    </row>
    <row r="17" spans="1:4" x14ac:dyDescent="0.3">
      <c r="A17" t="s">
        <v>15</v>
      </c>
      <c r="B17" t="s">
        <v>20</v>
      </c>
      <c r="C17" s="24">
        <v>44595</v>
      </c>
      <c r="D17">
        <v>24000</v>
      </c>
    </row>
    <row r="18" spans="1:4" x14ac:dyDescent="0.3">
      <c r="A18" t="s">
        <v>10</v>
      </c>
      <c r="B18" t="s">
        <v>52</v>
      </c>
      <c r="C18" s="24">
        <v>44600</v>
      </c>
      <c r="D18">
        <v>115000</v>
      </c>
    </row>
    <row r="19" spans="1:4" x14ac:dyDescent="0.3">
      <c r="A19" t="s">
        <v>10</v>
      </c>
      <c r="B19" t="s">
        <v>48</v>
      </c>
      <c r="C19" s="24">
        <v>44615</v>
      </c>
      <c r="D19">
        <v>36500</v>
      </c>
    </row>
    <row r="20" spans="1:4" x14ac:dyDescent="0.3">
      <c r="A20" t="s">
        <v>15</v>
      </c>
      <c r="B20" t="s">
        <v>11</v>
      </c>
      <c r="C20" s="24">
        <v>44544</v>
      </c>
      <c r="D20">
        <v>95000</v>
      </c>
    </row>
    <row r="21" spans="1:4" x14ac:dyDescent="0.3">
      <c r="A21" t="s">
        <v>10</v>
      </c>
      <c r="B21" t="s">
        <v>24</v>
      </c>
      <c r="C21" s="24">
        <v>44577</v>
      </c>
      <c r="D21">
        <v>25800</v>
      </c>
    </row>
    <row r="22" spans="1:4" x14ac:dyDescent="0.3">
      <c r="A22" t="s">
        <v>10</v>
      </c>
      <c r="B22" t="s">
        <v>52</v>
      </c>
      <c r="C22" s="24">
        <v>44613</v>
      </c>
      <c r="D22">
        <v>36900</v>
      </c>
    </row>
    <row r="23" spans="1:4" x14ac:dyDescent="0.3">
      <c r="A23" t="s">
        <v>15</v>
      </c>
      <c r="B23" t="s">
        <v>24</v>
      </c>
      <c r="C23" s="24">
        <v>44611</v>
      </c>
      <c r="D23">
        <v>75000</v>
      </c>
    </row>
    <row r="24" spans="1:4" x14ac:dyDescent="0.3">
      <c r="A24" t="s">
        <v>15</v>
      </c>
      <c r="B24" t="s">
        <v>30</v>
      </c>
      <c r="C24" s="24">
        <v>44626</v>
      </c>
      <c r="D24">
        <v>45600</v>
      </c>
    </row>
    <row r="25" spans="1:4" x14ac:dyDescent="0.3">
      <c r="A25" t="s">
        <v>15</v>
      </c>
      <c r="B25" t="s">
        <v>40</v>
      </c>
      <c r="C25" s="24">
        <v>44640</v>
      </c>
      <c r="D25">
        <v>10900</v>
      </c>
    </row>
    <row r="26" spans="1:4" x14ac:dyDescent="0.3">
      <c r="A26" t="s">
        <v>15</v>
      </c>
      <c r="B26" t="s">
        <v>48</v>
      </c>
      <c r="C26" s="24">
        <v>44667</v>
      </c>
      <c r="D26">
        <v>32000</v>
      </c>
    </row>
    <row r="27" spans="1:4" x14ac:dyDescent="0.3">
      <c r="A27" t="s">
        <v>15</v>
      </c>
      <c r="B27" t="s">
        <v>20</v>
      </c>
      <c r="C27" s="24">
        <v>44632</v>
      </c>
      <c r="D27">
        <v>65400</v>
      </c>
    </row>
    <row r="28" spans="1:4" x14ac:dyDescent="0.3">
      <c r="A28" t="s">
        <v>10</v>
      </c>
      <c r="B28" t="s">
        <v>52</v>
      </c>
      <c r="C28" s="24">
        <v>44620</v>
      </c>
      <c r="D28">
        <v>25400</v>
      </c>
    </row>
    <row r="29" spans="1:4" x14ac:dyDescent="0.3">
      <c r="A29" t="s">
        <v>15</v>
      </c>
      <c r="B29" t="s">
        <v>40</v>
      </c>
      <c r="C29" s="24">
        <v>44601</v>
      </c>
      <c r="D29">
        <v>36400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4"/>
  <dimension ref="B2:E12"/>
  <sheetViews>
    <sheetView workbookViewId="0">
      <selection activeCell="B2" sqref="B2"/>
    </sheetView>
  </sheetViews>
  <sheetFormatPr defaultRowHeight="16.5" x14ac:dyDescent="0.3"/>
  <cols>
    <col min="2" max="2" width="12.5" bestFit="1" customWidth="1"/>
    <col min="3" max="4" width="7.5" bestFit="1" customWidth="1"/>
    <col min="5" max="5" width="7.375" bestFit="1" customWidth="1"/>
    <col min="6" max="8" width="9.625" bestFit="1" customWidth="1"/>
  </cols>
  <sheetData>
    <row r="2" spans="2:5" x14ac:dyDescent="0.3">
      <c r="B2" s="25" t="s">
        <v>4</v>
      </c>
      <c r="C2" t="s" vm="1">
        <v>212</v>
      </c>
    </row>
    <row r="4" spans="2:5" x14ac:dyDescent="0.3">
      <c r="B4" s="25" t="s">
        <v>220</v>
      </c>
      <c r="C4" s="25" t="s">
        <v>3</v>
      </c>
    </row>
    <row r="5" spans="2:5" x14ac:dyDescent="0.3">
      <c r="B5" s="25" t="s">
        <v>221</v>
      </c>
      <c r="C5" t="s">
        <v>15</v>
      </c>
      <c r="D5" t="s">
        <v>10</v>
      </c>
      <c r="E5" t="s">
        <v>213</v>
      </c>
    </row>
    <row r="6" spans="2:5" x14ac:dyDescent="0.3">
      <c r="B6" t="s">
        <v>215</v>
      </c>
      <c r="C6" s="26">
        <v>0.16914430519488666</v>
      </c>
      <c r="D6" s="26">
        <v>5.2140575079872208E-2</v>
      </c>
      <c r="E6" s="26">
        <v>0.11118426466957453</v>
      </c>
    </row>
    <row r="7" spans="2:5" x14ac:dyDescent="0.3">
      <c r="B7" t="s">
        <v>216</v>
      </c>
      <c r="C7" s="26">
        <v>0.22794274459623901</v>
      </c>
      <c r="D7" s="26">
        <v>0.34351437699680509</v>
      </c>
      <c r="E7" s="26">
        <v>0.28519336806720563</v>
      </c>
    </row>
    <row r="8" spans="2:5" x14ac:dyDescent="0.3">
      <c r="B8" t="s">
        <v>217</v>
      </c>
      <c r="C8" s="26">
        <v>0.22417924303438586</v>
      </c>
      <c r="D8" s="26">
        <v>0.12</v>
      </c>
      <c r="E8" s="26">
        <v>0.17257205801358547</v>
      </c>
    </row>
    <row r="9" spans="2:5" x14ac:dyDescent="0.3">
      <c r="B9" t="s">
        <v>218</v>
      </c>
      <c r="C9" s="26">
        <v>0.18127532522925996</v>
      </c>
      <c r="D9" s="26">
        <v>0</v>
      </c>
      <c r="E9" s="26">
        <v>9.1477118059292373E-2</v>
      </c>
    </row>
    <row r="10" spans="2:5" x14ac:dyDescent="0.3">
      <c r="B10" t="s">
        <v>219</v>
      </c>
      <c r="C10" s="26">
        <v>0</v>
      </c>
      <c r="D10" s="26">
        <v>0.15335463258785942</v>
      </c>
      <c r="E10" s="26">
        <v>7.5967156865848331E-2</v>
      </c>
    </row>
    <row r="11" spans="2:5" x14ac:dyDescent="0.3">
      <c r="B11" t="s">
        <v>214</v>
      </c>
      <c r="C11" s="26">
        <v>0.19745838194522849</v>
      </c>
      <c r="D11" s="26">
        <v>0.33099041533546325</v>
      </c>
      <c r="E11" s="26">
        <v>0.2636060343244937</v>
      </c>
    </row>
    <row r="12" spans="2:5" x14ac:dyDescent="0.3">
      <c r="B12" t="s">
        <v>213</v>
      </c>
      <c r="C12" s="26">
        <v>1</v>
      </c>
      <c r="D12" s="26">
        <v>1</v>
      </c>
      <c r="E12" s="2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5" filterMode="1"/>
  <dimension ref="A1:F25"/>
  <sheetViews>
    <sheetView workbookViewId="0">
      <selection activeCell="F38" sqref="F38"/>
    </sheetView>
  </sheetViews>
  <sheetFormatPr defaultRowHeight="16.5" x14ac:dyDescent="0.3"/>
  <cols>
    <col min="4" max="4" width="9.5" customWidth="1"/>
    <col min="5" max="5" width="12.25" customWidth="1"/>
    <col min="6" max="6" width="21.375" customWidth="1"/>
  </cols>
  <sheetData>
    <row r="1" spans="1:6" x14ac:dyDescent="0.3">
      <c r="A1" t="s">
        <v>82</v>
      </c>
    </row>
    <row r="2" spans="1:6" x14ac:dyDescent="0.3">
      <c r="A2" s="12" t="s">
        <v>145</v>
      </c>
      <c r="B2" s="12" t="s">
        <v>146</v>
      </c>
      <c r="C2" s="13" t="s">
        <v>147</v>
      </c>
      <c r="D2" s="13" t="s">
        <v>148</v>
      </c>
      <c r="E2" s="12" t="s">
        <v>149</v>
      </c>
      <c r="F2" s="12" t="s">
        <v>150</v>
      </c>
    </row>
    <row r="3" spans="1:6" hidden="1" x14ac:dyDescent="0.3">
      <c r="A3" s="14" t="s">
        <v>151</v>
      </c>
      <c r="B3" s="14" t="s">
        <v>152</v>
      </c>
      <c r="C3" s="15">
        <v>80</v>
      </c>
      <c r="D3" s="15">
        <v>80</v>
      </c>
      <c r="E3" s="16">
        <v>39448</v>
      </c>
      <c r="F3" s="17" t="s">
        <v>177</v>
      </c>
    </row>
    <row r="4" spans="1:6" hidden="1" x14ac:dyDescent="0.3">
      <c r="A4" s="14" t="s">
        <v>151</v>
      </c>
      <c r="B4" s="14" t="s">
        <v>153</v>
      </c>
      <c r="C4" s="15">
        <v>80</v>
      </c>
      <c r="D4" s="15">
        <v>90</v>
      </c>
      <c r="E4" s="16">
        <v>40575</v>
      </c>
      <c r="F4" s="17" t="s">
        <v>178</v>
      </c>
    </row>
    <row r="5" spans="1:6" hidden="1" x14ac:dyDescent="0.3">
      <c r="A5" s="14" t="s">
        <v>154</v>
      </c>
      <c r="B5" s="14" t="s">
        <v>155</v>
      </c>
      <c r="C5" s="15">
        <v>90</v>
      </c>
      <c r="D5" s="15">
        <v>100</v>
      </c>
      <c r="E5" s="16">
        <v>43101</v>
      </c>
      <c r="F5" s="17" t="s">
        <v>179</v>
      </c>
    </row>
    <row r="6" spans="1:6" hidden="1" x14ac:dyDescent="0.3">
      <c r="A6" s="14" t="s">
        <v>156</v>
      </c>
      <c r="B6" s="14" t="s">
        <v>157</v>
      </c>
      <c r="C6" s="15">
        <v>75</v>
      </c>
      <c r="D6" s="15">
        <v>50</v>
      </c>
      <c r="E6" s="16">
        <v>40148</v>
      </c>
      <c r="F6" s="17" t="s">
        <v>180</v>
      </c>
    </row>
    <row r="7" spans="1:6" hidden="1" x14ac:dyDescent="0.3">
      <c r="A7" s="14" t="s">
        <v>158</v>
      </c>
      <c r="B7" s="14" t="s">
        <v>153</v>
      </c>
      <c r="C7" s="15">
        <v>80</v>
      </c>
      <c r="D7" s="15">
        <v>60</v>
      </c>
      <c r="E7" s="16">
        <v>40909</v>
      </c>
      <c r="F7" s="17" t="s">
        <v>181</v>
      </c>
    </row>
    <row r="8" spans="1:6" hidden="1" x14ac:dyDescent="0.3">
      <c r="A8" s="14" t="s">
        <v>159</v>
      </c>
      <c r="B8" s="14" t="s">
        <v>155</v>
      </c>
      <c r="C8" s="15">
        <v>85</v>
      </c>
      <c r="D8" s="15">
        <v>80</v>
      </c>
      <c r="E8" s="16">
        <v>42522</v>
      </c>
      <c r="F8" s="17" t="s">
        <v>182</v>
      </c>
    </row>
    <row r="9" spans="1:6" hidden="1" x14ac:dyDescent="0.3">
      <c r="A9" s="14" t="s">
        <v>159</v>
      </c>
      <c r="B9" s="14" t="s">
        <v>155</v>
      </c>
      <c r="C9" s="15">
        <v>80</v>
      </c>
      <c r="D9" s="15">
        <v>70</v>
      </c>
      <c r="E9" s="16">
        <v>43405</v>
      </c>
      <c r="F9" s="17" t="s">
        <v>183</v>
      </c>
    </row>
    <row r="10" spans="1:6" hidden="1" x14ac:dyDescent="0.3">
      <c r="A10" s="14" t="s">
        <v>160</v>
      </c>
      <c r="B10" s="14" t="s">
        <v>155</v>
      </c>
      <c r="C10" s="15">
        <v>90</v>
      </c>
      <c r="D10" s="15">
        <v>90</v>
      </c>
      <c r="E10" s="16">
        <v>43922</v>
      </c>
      <c r="F10" s="17" t="s">
        <v>184</v>
      </c>
    </row>
    <row r="11" spans="1:6" hidden="1" x14ac:dyDescent="0.3">
      <c r="A11" s="14" t="s">
        <v>161</v>
      </c>
      <c r="B11" s="14" t="s">
        <v>155</v>
      </c>
      <c r="C11" s="15">
        <v>95</v>
      </c>
      <c r="D11" s="15">
        <v>50</v>
      </c>
      <c r="E11" s="16">
        <v>42767</v>
      </c>
      <c r="F11" s="17" t="s">
        <v>185</v>
      </c>
    </row>
    <row r="12" spans="1:6" hidden="1" x14ac:dyDescent="0.3">
      <c r="A12" s="14" t="s">
        <v>162</v>
      </c>
      <c r="B12" s="14" t="s">
        <v>157</v>
      </c>
      <c r="C12" s="15">
        <v>85</v>
      </c>
      <c r="D12" s="15">
        <v>65</v>
      </c>
      <c r="E12" s="16">
        <v>39995</v>
      </c>
      <c r="F12" s="17" t="s">
        <v>186</v>
      </c>
    </row>
    <row r="13" spans="1:6" hidden="1" x14ac:dyDescent="0.3">
      <c r="A13" s="14" t="s">
        <v>162</v>
      </c>
      <c r="B13" s="14" t="s">
        <v>163</v>
      </c>
      <c r="C13" s="15">
        <v>100</v>
      </c>
      <c r="D13" s="15">
        <v>90</v>
      </c>
      <c r="E13" s="16">
        <v>38869</v>
      </c>
      <c r="F13" s="17" t="s">
        <v>187</v>
      </c>
    </row>
    <row r="14" spans="1:6" hidden="1" x14ac:dyDescent="0.3">
      <c r="A14" s="14" t="s">
        <v>164</v>
      </c>
      <c r="B14" s="14" t="s">
        <v>165</v>
      </c>
      <c r="C14" s="15">
        <v>80</v>
      </c>
      <c r="D14" s="15">
        <v>90</v>
      </c>
      <c r="E14" s="16">
        <v>41852</v>
      </c>
      <c r="F14" s="17" t="s">
        <v>188</v>
      </c>
    </row>
    <row r="15" spans="1:6" hidden="1" x14ac:dyDescent="0.3">
      <c r="A15" s="14" t="s">
        <v>166</v>
      </c>
      <c r="B15" s="14" t="s">
        <v>165</v>
      </c>
      <c r="C15" s="15">
        <v>75</v>
      </c>
      <c r="D15" s="15">
        <v>90</v>
      </c>
      <c r="E15" s="16">
        <v>41640</v>
      </c>
      <c r="F15" s="17" t="s">
        <v>189</v>
      </c>
    </row>
    <row r="16" spans="1:6" hidden="1" x14ac:dyDescent="0.3">
      <c r="A16" s="14" t="s">
        <v>167</v>
      </c>
      <c r="B16" s="14" t="s">
        <v>165</v>
      </c>
      <c r="C16" s="15">
        <v>50</v>
      </c>
      <c r="D16" s="15">
        <v>90</v>
      </c>
      <c r="E16" s="16">
        <v>42339</v>
      </c>
      <c r="F16" s="17" t="s">
        <v>190</v>
      </c>
    </row>
    <row r="17" spans="1:6" x14ac:dyDescent="0.3">
      <c r="A17" s="14" t="s">
        <v>168</v>
      </c>
      <c r="B17" s="14" t="s">
        <v>155</v>
      </c>
      <c r="C17" s="15">
        <v>60</v>
      </c>
      <c r="D17" s="15">
        <v>55</v>
      </c>
      <c r="E17" s="16">
        <v>42736</v>
      </c>
      <c r="F17" s="17" t="s">
        <v>191</v>
      </c>
    </row>
    <row r="18" spans="1:6" hidden="1" x14ac:dyDescent="0.3">
      <c r="A18" s="14" t="s">
        <v>169</v>
      </c>
      <c r="B18" s="14" t="s">
        <v>157</v>
      </c>
      <c r="C18" s="15">
        <v>85</v>
      </c>
      <c r="D18" s="15">
        <v>80</v>
      </c>
      <c r="E18" s="16">
        <v>40087</v>
      </c>
      <c r="F18" s="17" t="s">
        <v>192</v>
      </c>
    </row>
    <row r="19" spans="1:6" hidden="1" x14ac:dyDescent="0.3">
      <c r="A19" s="14" t="s">
        <v>170</v>
      </c>
      <c r="B19" s="14" t="s">
        <v>171</v>
      </c>
      <c r="C19" s="15">
        <v>90</v>
      </c>
      <c r="D19" s="15">
        <v>95</v>
      </c>
      <c r="E19" s="16">
        <v>41183</v>
      </c>
      <c r="F19" s="17" t="s">
        <v>193</v>
      </c>
    </row>
    <row r="20" spans="1:6" x14ac:dyDescent="0.3">
      <c r="A20" s="14" t="s">
        <v>172</v>
      </c>
      <c r="B20" s="14" t="s">
        <v>155</v>
      </c>
      <c r="C20" s="15">
        <v>70</v>
      </c>
      <c r="D20" s="15">
        <v>60</v>
      </c>
      <c r="E20" s="16">
        <v>43282</v>
      </c>
      <c r="F20" s="17" t="s">
        <v>194</v>
      </c>
    </row>
    <row r="21" spans="1:6" x14ac:dyDescent="0.3">
      <c r="A21" s="14" t="s">
        <v>173</v>
      </c>
      <c r="B21" s="14" t="s">
        <v>155</v>
      </c>
      <c r="C21" s="15">
        <v>60</v>
      </c>
      <c r="D21" s="15">
        <v>55</v>
      </c>
      <c r="E21" s="16">
        <v>43647</v>
      </c>
      <c r="F21" s="17" t="s">
        <v>195</v>
      </c>
    </row>
    <row r="22" spans="1:6" x14ac:dyDescent="0.3">
      <c r="A22" s="14" t="s">
        <v>174</v>
      </c>
      <c r="B22" s="14" t="s">
        <v>171</v>
      </c>
      <c r="C22" s="15">
        <v>30</v>
      </c>
      <c r="D22" s="15">
        <v>20</v>
      </c>
      <c r="E22" s="16">
        <v>41275</v>
      </c>
      <c r="F22" s="17" t="s">
        <v>196</v>
      </c>
    </row>
    <row r="23" spans="1:6" hidden="1" x14ac:dyDescent="0.3">
      <c r="A23" s="14" t="s">
        <v>175</v>
      </c>
      <c r="B23" s="14" t="s">
        <v>171</v>
      </c>
      <c r="C23" s="15">
        <v>45</v>
      </c>
      <c r="D23" s="15">
        <v>85</v>
      </c>
      <c r="E23" s="16">
        <v>41122</v>
      </c>
      <c r="F23" s="17" t="s">
        <v>197</v>
      </c>
    </row>
    <row r="24" spans="1:6" x14ac:dyDescent="0.3">
      <c r="A24" s="14" t="s">
        <v>176</v>
      </c>
      <c r="B24" s="14" t="s">
        <v>155</v>
      </c>
      <c r="C24" s="15">
        <v>50</v>
      </c>
      <c r="D24" s="15">
        <v>65</v>
      </c>
      <c r="E24" s="16">
        <v>42644</v>
      </c>
      <c r="F24" s="17" t="s">
        <v>198</v>
      </c>
    </row>
    <row r="25" spans="1:6" hidden="1" x14ac:dyDescent="0.3">
      <c r="A25" s="14" t="s">
        <v>176</v>
      </c>
      <c r="B25" s="14" t="s">
        <v>155</v>
      </c>
      <c r="C25" s="15">
        <v>55</v>
      </c>
      <c r="D25" s="15">
        <v>85</v>
      </c>
      <c r="E25" s="16">
        <v>42795</v>
      </c>
      <c r="F25" s="18" t="s">
        <v>199</v>
      </c>
    </row>
  </sheetData>
  <autoFilter ref="C2:D25" xr:uid="{3D6B94EB-8A74-485D-9F60-C43C1DAC8753}">
    <filterColumn colId="0">
      <customFilters>
        <customFilter operator="lessThanOrEqual" val="70"/>
      </customFilters>
    </filterColumn>
    <filterColumn colId="1">
      <customFilters>
        <customFilter operator="lessThanOrEqual" val="70"/>
      </customFilters>
    </filterColumn>
  </autoFilter>
  <phoneticPr fontId="1" type="noConversion"/>
  <dataValidations count="1">
    <dataValidation type="custom" allowBlank="1" showInputMessage="1" showErrorMessage="1" promptTitle="필수입력" prompt="반드시 입력하셔야 합니다." sqref="F3:F25" xr:uid="{8BFD2478-BBAB-4614-9F59-7D86D62B2912}">
      <formula1>SEARCH("@",F3,2)&gt;=1</formula1>
    </dataValidation>
  </dataValidations>
  <hyperlinks>
    <hyperlink ref="F3" r:id="rId1" xr:uid="{004D0E68-C128-484A-9EC6-BAFB0D1E1C34}"/>
    <hyperlink ref="F4" r:id="rId2" xr:uid="{5940FB85-AD6B-498E-85F6-DFBD803A69AC}"/>
    <hyperlink ref="F5" r:id="rId3" xr:uid="{883CE7E0-6121-4943-94C1-E553834F303A}"/>
    <hyperlink ref="F6" r:id="rId4" xr:uid="{ABF62921-2AF9-4A52-A460-8565027C4242}"/>
    <hyperlink ref="F7" r:id="rId5" xr:uid="{93B2ABDA-334F-47CD-8138-B34428980CBD}"/>
    <hyperlink ref="F8" r:id="rId6" xr:uid="{C0AC8DD3-0843-497A-B68F-96D4D6941AF3}"/>
    <hyperlink ref="F9" r:id="rId7" xr:uid="{763CAD40-57F2-433F-83F9-1B5740930ECA}"/>
    <hyperlink ref="F10" r:id="rId8" xr:uid="{618A6233-9316-4970-9DE9-E9A87B6C23D8}"/>
    <hyperlink ref="F11" r:id="rId9" xr:uid="{6A13B0CC-600F-41D3-884A-02FBD9BB540E}"/>
    <hyperlink ref="F12" r:id="rId10" xr:uid="{B066FF74-1C77-4C34-A41D-F3C5ECFB047F}"/>
    <hyperlink ref="F13" r:id="rId11" xr:uid="{CE247F9C-6ACA-471B-882F-7BF3F2A883E5}"/>
    <hyperlink ref="F14" r:id="rId12" xr:uid="{6D491CF4-F4B4-4944-A889-F659424C0001}"/>
    <hyperlink ref="F15" r:id="rId13" xr:uid="{E372ADF8-DD36-4074-9C98-C695C4B8974D}"/>
    <hyperlink ref="F16" r:id="rId14" xr:uid="{25492F24-94F9-48B9-BEC1-1F2ACABA0E94}"/>
    <hyperlink ref="F17" r:id="rId15" xr:uid="{3C30DC2F-8821-44FC-8CBB-B56650A8E5AE}"/>
    <hyperlink ref="F18" r:id="rId16" xr:uid="{B27B684F-12F4-4973-9B93-050F91B69524}"/>
    <hyperlink ref="F19" r:id="rId17" xr:uid="{68F9DCF8-4CE6-468A-9490-0970EAC08854}"/>
    <hyperlink ref="F20" r:id="rId18" xr:uid="{A81995B5-2D0D-447C-AD9C-236B9FC4A42B}"/>
    <hyperlink ref="F21" r:id="rId19" xr:uid="{E81627C7-16A4-4FB5-9178-C9FF310182AF}"/>
    <hyperlink ref="F22" r:id="rId20" xr:uid="{570CA2F7-896A-441D-816E-D8F6E71EDD9B}"/>
    <hyperlink ref="F23" r:id="rId21" xr:uid="{C1CA4583-6736-4DE7-8995-826C2B787D2E}"/>
    <hyperlink ref="F24" r:id="rId22" xr:uid="{3BDDE179-32B2-4FD8-95C1-5C1EAEB8A9F0}"/>
    <hyperlink ref="F25" r:id="rId23" xr:uid="{F5EED483-71A9-43B5-BA2F-3E66E1872D2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6"/>
  <dimension ref="A1:F20"/>
  <sheetViews>
    <sheetView workbookViewId="0">
      <selection activeCell="I12" sqref="I12"/>
    </sheetView>
  </sheetViews>
  <sheetFormatPr defaultRowHeight="16.5" x14ac:dyDescent="0.3"/>
  <cols>
    <col min="3" max="3" width="12.25" customWidth="1"/>
    <col min="4" max="4" width="10" customWidth="1"/>
    <col min="5" max="5" width="12.75" customWidth="1"/>
    <col min="6" max="6" width="11" customWidth="1"/>
    <col min="7" max="7" width="2" customWidth="1"/>
    <col min="8" max="8" width="10.375" customWidth="1"/>
  </cols>
  <sheetData>
    <row r="1" spans="1:6" x14ac:dyDescent="0.3">
      <c r="A1" t="s">
        <v>82</v>
      </c>
    </row>
    <row r="2" spans="1:6" x14ac:dyDescent="0.3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200</v>
      </c>
    </row>
    <row r="3" spans="1:6" x14ac:dyDescent="0.3">
      <c r="A3" s="2" t="s">
        <v>18</v>
      </c>
      <c r="B3" s="2" t="s">
        <v>19</v>
      </c>
      <c r="C3" s="2" t="s">
        <v>20</v>
      </c>
      <c r="D3" s="2" t="s">
        <v>21</v>
      </c>
      <c r="E3" s="3">
        <v>44640</v>
      </c>
      <c r="F3" s="1">
        <v>3</v>
      </c>
    </row>
    <row r="4" spans="1:6" x14ac:dyDescent="0.3">
      <c r="A4" s="2" t="s">
        <v>58</v>
      </c>
      <c r="B4" s="19" t="s">
        <v>59</v>
      </c>
      <c r="C4" s="2" t="s">
        <v>52</v>
      </c>
      <c r="D4" s="2" t="s">
        <v>53</v>
      </c>
      <c r="E4" s="3">
        <v>44750</v>
      </c>
      <c r="F4" s="1">
        <v>3</v>
      </c>
    </row>
    <row r="5" spans="1:6" x14ac:dyDescent="0.3">
      <c r="A5" s="2" t="s">
        <v>26</v>
      </c>
      <c r="B5" s="2" t="s">
        <v>27</v>
      </c>
      <c r="C5" s="2" t="s">
        <v>16</v>
      </c>
      <c r="D5" s="2" t="s">
        <v>17</v>
      </c>
      <c r="E5" s="3">
        <v>44693</v>
      </c>
      <c r="F5" s="1">
        <v>2</v>
      </c>
    </row>
    <row r="6" spans="1:6" x14ac:dyDescent="0.3">
      <c r="A6" s="2" t="s">
        <v>22</v>
      </c>
      <c r="B6" s="2" t="s">
        <v>23</v>
      </c>
      <c r="C6" s="2" t="s">
        <v>24</v>
      </c>
      <c r="D6" s="2" t="s">
        <v>25</v>
      </c>
      <c r="E6" s="3">
        <v>44764</v>
      </c>
      <c r="F6" s="1">
        <v>3</v>
      </c>
    </row>
    <row r="7" spans="1:6" x14ac:dyDescent="0.3">
      <c r="A7" s="2" t="s">
        <v>50</v>
      </c>
      <c r="B7" s="2" t="s">
        <v>51</v>
      </c>
      <c r="C7" s="2" t="s">
        <v>52</v>
      </c>
      <c r="D7" s="2" t="s">
        <v>53</v>
      </c>
      <c r="E7" s="3">
        <v>44715</v>
      </c>
      <c r="F7" s="1">
        <v>1</v>
      </c>
    </row>
    <row r="8" spans="1:6" x14ac:dyDescent="0.3">
      <c r="A8" s="2" t="s">
        <v>62</v>
      </c>
      <c r="B8" s="2" t="s">
        <v>63</v>
      </c>
      <c r="C8" s="2" t="s">
        <v>11</v>
      </c>
      <c r="D8" s="2" t="s">
        <v>12</v>
      </c>
      <c r="E8" s="3">
        <v>44726</v>
      </c>
      <c r="F8" s="1">
        <v>3</v>
      </c>
    </row>
    <row r="9" spans="1:6" x14ac:dyDescent="0.3">
      <c r="A9" s="2" t="s">
        <v>70</v>
      </c>
      <c r="B9" s="2" t="s">
        <v>71</v>
      </c>
      <c r="C9" s="2" t="s">
        <v>30</v>
      </c>
      <c r="D9" s="2" t="s">
        <v>31</v>
      </c>
      <c r="E9" s="3">
        <v>44626</v>
      </c>
      <c r="F9" s="1">
        <v>1</v>
      </c>
    </row>
    <row r="10" spans="1:6" x14ac:dyDescent="0.3">
      <c r="A10" s="2" t="s">
        <v>80</v>
      </c>
      <c r="B10" s="2" t="s">
        <v>81</v>
      </c>
      <c r="C10" s="2" t="s">
        <v>40</v>
      </c>
      <c r="D10" s="2" t="s">
        <v>41</v>
      </c>
      <c r="E10" s="3">
        <v>44751</v>
      </c>
      <c r="F10" s="1">
        <v>2</v>
      </c>
    </row>
    <row r="11" spans="1:6" x14ac:dyDescent="0.3">
      <c r="A11" s="2" t="s">
        <v>8</v>
      </c>
      <c r="B11" s="2" t="s">
        <v>9</v>
      </c>
      <c r="C11" s="2" t="s">
        <v>11</v>
      </c>
      <c r="D11" s="2" t="s">
        <v>12</v>
      </c>
      <c r="E11" s="3">
        <v>44686</v>
      </c>
      <c r="F11" s="1">
        <v>1</v>
      </c>
    </row>
    <row r="12" spans="1:6" x14ac:dyDescent="0.3">
      <c r="A12" s="2" t="s">
        <v>13</v>
      </c>
      <c r="B12" s="2" t="s">
        <v>14</v>
      </c>
      <c r="C12" s="2" t="s">
        <v>16</v>
      </c>
      <c r="D12" s="2" t="s">
        <v>17</v>
      </c>
      <c r="E12" s="3">
        <v>44750</v>
      </c>
      <c r="F12" s="1">
        <v>2</v>
      </c>
    </row>
    <row r="13" spans="1:6" x14ac:dyDescent="0.3">
      <c r="A13" s="2" t="s">
        <v>78</v>
      </c>
      <c r="B13" s="2" t="s">
        <v>79</v>
      </c>
      <c r="C13" s="2" t="s">
        <v>52</v>
      </c>
      <c r="D13" s="2" t="s">
        <v>53</v>
      </c>
      <c r="E13" s="3">
        <v>44770</v>
      </c>
      <c r="F13" s="1">
        <v>1</v>
      </c>
    </row>
    <row r="14" spans="1:6" x14ac:dyDescent="0.3">
      <c r="A14" s="2" t="s">
        <v>54</v>
      </c>
      <c r="B14" s="2" t="s">
        <v>55</v>
      </c>
      <c r="C14" s="2" t="s">
        <v>16</v>
      </c>
      <c r="D14" s="2" t="s">
        <v>17</v>
      </c>
      <c r="E14" s="3">
        <v>44640</v>
      </c>
      <c r="F14" s="1">
        <v>1</v>
      </c>
    </row>
    <row r="15" spans="1:6" x14ac:dyDescent="0.3">
      <c r="A15" s="2" t="s">
        <v>44</v>
      </c>
      <c r="B15" s="2" t="s">
        <v>45</v>
      </c>
      <c r="C15" s="2" t="s">
        <v>11</v>
      </c>
      <c r="D15" s="2" t="s">
        <v>12</v>
      </c>
      <c r="E15" s="3">
        <v>44740</v>
      </c>
      <c r="F15" s="1">
        <v>3</v>
      </c>
    </row>
    <row r="16" spans="1:6" x14ac:dyDescent="0.3">
      <c r="A16" s="2" t="s">
        <v>34</v>
      </c>
      <c r="B16" s="2" t="s">
        <v>35</v>
      </c>
      <c r="C16" s="2" t="s">
        <v>16</v>
      </c>
      <c r="D16" s="2" t="s">
        <v>17</v>
      </c>
      <c r="E16" s="3">
        <v>44769</v>
      </c>
      <c r="F16" s="1">
        <v>1</v>
      </c>
    </row>
    <row r="17" spans="1:6" x14ac:dyDescent="0.3">
      <c r="A17" s="2" t="s">
        <v>72</v>
      </c>
      <c r="B17" s="2" t="s">
        <v>73</v>
      </c>
      <c r="C17" s="2" t="s">
        <v>40</v>
      </c>
      <c r="D17" s="2" t="s">
        <v>41</v>
      </c>
      <c r="E17" s="3">
        <v>44640</v>
      </c>
      <c r="F17" s="1">
        <v>2</v>
      </c>
    </row>
    <row r="18" spans="1:6" x14ac:dyDescent="0.3">
      <c r="A18" s="2" t="s">
        <v>74</v>
      </c>
      <c r="B18" s="2" t="s">
        <v>75</v>
      </c>
      <c r="C18" s="2" t="s">
        <v>48</v>
      </c>
      <c r="D18" s="2" t="s">
        <v>49</v>
      </c>
      <c r="E18" s="3">
        <v>44667</v>
      </c>
      <c r="F18" s="1">
        <v>1</v>
      </c>
    </row>
    <row r="19" spans="1:6" x14ac:dyDescent="0.3">
      <c r="A19" s="2" t="s">
        <v>60</v>
      </c>
      <c r="B19" s="2" t="s">
        <v>61</v>
      </c>
      <c r="C19" s="2" t="s">
        <v>48</v>
      </c>
      <c r="D19" s="2" t="s">
        <v>49</v>
      </c>
      <c r="E19" s="3">
        <v>44765</v>
      </c>
      <c r="F19" s="1">
        <v>2</v>
      </c>
    </row>
    <row r="20" spans="1:6" x14ac:dyDescent="0.3">
      <c r="A20" s="2" t="s">
        <v>36</v>
      </c>
      <c r="B20" s="2" t="s">
        <v>37</v>
      </c>
      <c r="C20" s="2" t="s">
        <v>20</v>
      </c>
      <c r="D20" s="2" t="s">
        <v>21</v>
      </c>
      <c r="E20" s="3">
        <v>44734</v>
      </c>
      <c r="F20" s="1">
        <v>2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7"/>
  <dimension ref="B1:D10"/>
  <sheetViews>
    <sheetView workbookViewId="0">
      <selection activeCell="Q25" sqref="Q25"/>
    </sheetView>
  </sheetViews>
  <sheetFormatPr defaultRowHeight="16.5" x14ac:dyDescent="0.3"/>
  <cols>
    <col min="2" max="2" width="13.75" bestFit="1" customWidth="1"/>
    <col min="3" max="3" width="9.125" bestFit="1" customWidth="1"/>
    <col min="4" max="4" width="9.375" bestFit="1" customWidth="1"/>
    <col min="6" max="6" width="10.625" bestFit="1" customWidth="1"/>
  </cols>
  <sheetData>
    <row r="1" spans="2:4" x14ac:dyDescent="0.3">
      <c r="B1" s="20"/>
    </row>
    <row r="2" spans="2:4" x14ac:dyDescent="0.3">
      <c r="B2" t="s">
        <v>201</v>
      </c>
    </row>
    <row r="3" spans="2:4" x14ac:dyDescent="0.3">
      <c r="B3" s="1" t="s">
        <v>83</v>
      </c>
      <c r="C3" s="1" t="s">
        <v>84</v>
      </c>
      <c r="D3" s="1" t="s">
        <v>85</v>
      </c>
    </row>
    <row r="4" spans="2:4" x14ac:dyDescent="0.3">
      <c r="B4" s="6" t="s">
        <v>87</v>
      </c>
      <c r="C4" s="6">
        <v>5</v>
      </c>
      <c r="D4" s="8">
        <v>20000</v>
      </c>
    </row>
    <row r="5" spans="2:4" x14ac:dyDescent="0.3">
      <c r="B5" s="6" t="s">
        <v>91</v>
      </c>
      <c r="C5" s="6">
        <v>9</v>
      </c>
      <c r="D5" s="8">
        <v>22000</v>
      </c>
    </row>
    <row r="6" spans="2:4" x14ac:dyDescent="0.3">
      <c r="B6" s="6" t="s">
        <v>92</v>
      </c>
      <c r="C6" s="6">
        <v>7</v>
      </c>
      <c r="D6" s="8">
        <v>13000</v>
      </c>
    </row>
    <row r="7" spans="2:4" x14ac:dyDescent="0.3">
      <c r="B7" s="6" t="s">
        <v>89</v>
      </c>
      <c r="C7" s="6">
        <v>14</v>
      </c>
      <c r="D7" s="8">
        <v>37000</v>
      </c>
    </row>
    <row r="8" spans="2:4" x14ac:dyDescent="0.3">
      <c r="B8" s="6" t="s">
        <v>88</v>
      </c>
      <c r="C8" s="6">
        <v>7</v>
      </c>
      <c r="D8" s="8">
        <v>43000</v>
      </c>
    </row>
    <row r="9" spans="2:4" x14ac:dyDescent="0.3">
      <c r="B9" s="6" t="s">
        <v>90</v>
      </c>
      <c r="C9" s="6">
        <v>16</v>
      </c>
      <c r="D9" s="8">
        <v>156000</v>
      </c>
    </row>
    <row r="10" spans="2:4" x14ac:dyDescent="0.3">
      <c r="B10" s="6" t="s">
        <v>86</v>
      </c>
      <c r="C10" s="6">
        <v>11</v>
      </c>
      <c r="D10" s="8">
        <v>52000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I23"/>
  <sheetViews>
    <sheetView workbookViewId="0">
      <selection activeCell="H16" sqref="H16"/>
    </sheetView>
  </sheetViews>
  <sheetFormatPr defaultRowHeight="16.5" x14ac:dyDescent="0.3"/>
  <cols>
    <col min="3" max="3" width="12.25" customWidth="1"/>
    <col min="4" max="4" width="10" customWidth="1"/>
    <col min="5" max="6" width="12.75" customWidth="1"/>
    <col min="7" max="7" width="2.75" customWidth="1"/>
    <col min="8" max="8" width="13" customWidth="1"/>
    <col min="9" max="9" width="10" customWidth="1"/>
  </cols>
  <sheetData>
    <row r="2" spans="1:9" x14ac:dyDescent="0.3">
      <c r="A2" t="s">
        <v>82</v>
      </c>
      <c r="H2" t="s">
        <v>206</v>
      </c>
    </row>
    <row r="3" spans="1:9" x14ac:dyDescent="0.3">
      <c r="A3" s="1" t="s">
        <v>0</v>
      </c>
      <c r="B3" s="1" t="s">
        <v>1</v>
      </c>
      <c r="C3" s="1" t="s">
        <v>4</v>
      </c>
      <c r="D3" s="1" t="s">
        <v>5</v>
      </c>
      <c r="E3" s="1" t="s">
        <v>6</v>
      </c>
      <c r="F3" s="1" t="s">
        <v>207</v>
      </c>
      <c r="H3" s="1" t="s">
        <v>4</v>
      </c>
      <c r="I3" s="1" t="s">
        <v>5</v>
      </c>
    </row>
    <row r="4" spans="1:9" x14ac:dyDescent="0.3">
      <c r="A4" s="21" t="s">
        <v>202</v>
      </c>
      <c r="B4" s="21" t="s">
        <v>203</v>
      </c>
      <c r="C4" s="21" t="s">
        <v>20</v>
      </c>
      <c r="D4" s="21" t="s">
        <v>21</v>
      </c>
      <c r="E4" s="22">
        <v>44704</v>
      </c>
      <c r="F4" s="6" t="s">
        <v>204</v>
      </c>
      <c r="H4" s="1" t="s">
        <v>11</v>
      </c>
      <c r="I4" s="1" t="s">
        <v>12</v>
      </c>
    </row>
    <row r="5" spans="1:9" x14ac:dyDescent="0.3">
      <c r="A5" s="21" t="s">
        <v>205</v>
      </c>
      <c r="B5" s="21" t="s">
        <v>69</v>
      </c>
      <c r="C5" s="21" t="s">
        <v>208</v>
      </c>
      <c r="D5" s="6" t="s">
        <v>25</v>
      </c>
      <c r="E5" s="22">
        <v>44705</v>
      </c>
      <c r="F5" s="22" t="s">
        <v>209</v>
      </c>
      <c r="H5" s="1" t="s">
        <v>16</v>
      </c>
      <c r="I5" s="1" t="s">
        <v>17</v>
      </c>
    </row>
    <row r="6" spans="1:9" x14ac:dyDescent="0.3">
      <c r="A6" s="21"/>
      <c r="B6" s="21"/>
      <c r="C6" s="21"/>
      <c r="D6" s="21"/>
      <c r="E6" s="21"/>
      <c r="F6" s="21"/>
      <c r="H6" s="1" t="s">
        <v>20</v>
      </c>
      <c r="I6" s="1" t="s">
        <v>21</v>
      </c>
    </row>
    <row r="7" spans="1:9" x14ac:dyDescent="0.3">
      <c r="A7" s="21"/>
      <c r="B7" s="21"/>
      <c r="C7" s="21"/>
      <c r="D7" s="21"/>
      <c r="E7" s="21"/>
      <c r="F7" s="21"/>
      <c r="H7" s="1" t="s">
        <v>208</v>
      </c>
      <c r="I7" s="1" t="s">
        <v>25</v>
      </c>
    </row>
    <row r="8" spans="1:9" x14ac:dyDescent="0.3">
      <c r="A8" s="21"/>
      <c r="B8" s="21"/>
      <c r="C8" s="21"/>
      <c r="D8" s="21"/>
      <c r="E8" s="21"/>
      <c r="F8" s="21"/>
      <c r="H8" s="1" t="s">
        <v>30</v>
      </c>
      <c r="I8" s="1" t="s">
        <v>31</v>
      </c>
    </row>
    <row r="9" spans="1:9" x14ac:dyDescent="0.3">
      <c r="A9" s="21"/>
      <c r="B9" s="21"/>
      <c r="C9" s="21"/>
      <c r="D9" s="21"/>
      <c r="E9" s="21"/>
      <c r="F9" s="21"/>
      <c r="H9" s="1" t="s">
        <v>40</v>
      </c>
      <c r="I9" s="1" t="s">
        <v>41</v>
      </c>
    </row>
    <row r="10" spans="1:9" x14ac:dyDescent="0.3">
      <c r="A10" s="21"/>
      <c r="B10" s="21"/>
      <c r="C10" s="21"/>
      <c r="D10" s="21"/>
      <c r="E10" s="21"/>
      <c r="F10" s="21"/>
      <c r="H10" s="1" t="s">
        <v>48</v>
      </c>
      <c r="I10" s="1" t="s">
        <v>49</v>
      </c>
    </row>
    <row r="11" spans="1:9" x14ac:dyDescent="0.3">
      <c r="A11" s="21"/>
      <c r="B11" s="21"/>
      <c r="C11" s="21"/>
      <c r="D11" s="21"/>
      <c r="E11" s="21"/>
      <c r="F11" s="21"/>
      <c r="H11" s="1" t="s">
        <v>52</v>
      </c>
      <c r="I11" s="1" t="s">
        <v>53</v>
      </c>
    </row>
    <row r="12" spans="1:9" x14ac:dyDescent="0.3">
      <c r="A12" s="21"/>
      <c r="B12" s="21"/>
      <c r="C12" s="21"/>
      <c r="D12" s="21"/>
      <c r="E12" s="21"/>
      <c r="F12" s="21"/>
    </row>
    <row r="13" spans="1:9" x14ac:dyDescent="0.3">
      <c r="A13" s="21"/>
      <c r="B13" s="21"/>
      <c r="C13" s="21"/>
      <c r="D13" s="21"/>
      <c r="E13" s="21"/>
      <c r="F13" s="21"/>
    </row>
    <row r="14" spans="1:9" x14ac:dyDescent="0.3">
      <c r="A14" s="21"/>
      <c r="B14" s="21"/>
      <c r="C14" s="21"/>
      <c r="D14" s="21"/>
      <c r="E14" s="21"/>
      <c r="F14" s="21"/>
    </row>
    <row r="15" spans="1:9" x14ac:dyDescent="0.3">
      <c r="A15" s="21"/>
      <c r="B15" s="21"/>
      <c r="C15" s="21"/>
      <c r="D15" s="21"/>
      <c r="E15" s="21"/>
      <c r="F15" s="21"/>
    </row>
    <row r="16" spans="1:9" x14ac:dyDescent="0.3">
      <c r="A16" s="21"/>
      <c r="B16" s="21"/>
      <c r="C16" s="21"/>
      <c r="D16" s="21"/>
      <c r="E16" s="21"/>
      <c r="F16" s="21"/>
    </row>
    <row r="17" spans="1:6" x14ac:dyDescent="0.3">
      <c r="A17" s="21"/>
      <c r="B17" s="21"/>
      <c r="C17" s="21"/>
      <c r="D17" s="21"/>
      <c r="E17" s="21"/>
      <c r="F17" s="21"/>
    </row>
    <row r="18" spans="1:6" x14ac:dyDescent="0.3">
      <c r="A18" s="21"/>
      <c r="B18" s="21"/>
      <c r="C18" s="21"/>
      <c r="D18" s="21"/>
      <c r="E18" s="21"/>
      <c r="F18" s="21"/>
    </row>
    <row r="19" spans="1:6" x14ac:dyDescent="0.3">
      <c r="A19" s="21"/>
      <c r="B19" s="21"/>
      <c r="C19" s="21"/>
      <c r="D19" s="21"/>
      <c r="E19" s="21"/>
      <c r="F19" s="21"/>
    </row>
    <row r="20" spans="1:6" x14ac:dyDescent="0.3">
      <c r="A20" s="21"/>
      <c r="B20" s="21"/>
      <c r="C20" s="21"/>
      <c r="D20" s="21"/>
      <c r="E20" s="21"/>
      <c r="F20" s="21"/>
    </row>
    <row r="21" spans="1:6" x14ac:dyDescent="0.3">
      <c r="A21" s="21"/>
      <c r="B21" s="21"/>
      <c r="C21" s="21"/>
      <c r="D21" s="21"/>
      <c r="E21" s="21"/>
      <c r="F21" s="21"/>
    </row>
    <row r="22" spans="1:6" x14ac:dyDescent="0.3">
      <c r="A22" s="21"/>
      <c r="B22" s="21"/>
      <c r="C22" s="21"/>
      <c r="D22" s="21"/>
      <c r="E22" s="21"/>
      <c r="F22" s="21"/>
    </row>
    <row r="23" spans="1:6" x14ac:dyDescent="0.3">
      <c r="B23" s="21"/>
      <c r="C23" s="21"/>
      <c r="D23" s="21"/>
      <c r="E23" s="21"/>
      <c r="F23" s="21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예약">
          <controlPr defaultSize="0" autoLine="0" r:id="rId4">
            <anchor moveWithCells="1">
              <from>
                <xdr:col>4</xdr:col>
                <xdr:colOff>828675</xdr:colOff>
                <xdr:row>0</xdr:row>
                <xdr:rowOff>47625</xdr:rowOff>
              </from>
              <to>
                <xdr:col>6</xdr:col>
                <xdr:colOff>0</xdr:colOff>
                <xdr:row>1</xdr:row>
                <xdr:rowOff>161925</xdr:rowOff>
              </to>
            </anchor>
          </controlPr>
        </control>
      </mc:Choice>
      <mc:Fallback>
        <control shapeId="2049" r:id="rId3" name="cmd예약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I E A A B Q S w M E F A A C A A g A 1 a M t W i V a + q m l A A A A 9 g A A A B I A H A B D b 2 5 m a W c v U G F j a 2 F n Z S 5 4 b W w g o h g A K K A U A A A A A A A A A A A A A A A A A A A A A A A A A A A A h Y 9 L D o I w A E S v Q r q n H 0 j 8 k F I W L p X E a G L c N q V C A 7 S G F s v d X H g k r y B G U X c u 5 8 1 b z N y v N 5 o N b R N c Z G e V 0 S k g E I N A a m E K p c s U 9 O 4 U L k D G 6 J a L m p c y G G V t k 8 E W K a i c O y c I e e + h j 6 H p S h R h T N A x 3 + x F J V s O P r L 6 L 4 d K W 8 e 1 k I D R w 2 s M i y C J l 5 D M Z x B T N E G a K / 0 V o n H v s / 2 B d N U 3 r u 8 k q 0 2 4 3 l E 0 R Y r e H 9 g D U E s D B B Q A A g A I A N W j L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V o y 1 a h 5 a Y K G s B A A D T A Q A A E w A c A E Z v c m 1 1 b G F z L 1 N l Y 3 R p b 2 4 x L m 0 g o h g A K K A U A A A A A A A A A A A A A A A A A A A A A A A A A A A A d Z D N S g J R F M f 3 g u 9 w u W 0 U B t E I i s J F K E G b i D 5 W X o n r d K g h n Z G 5 V z f R I l M I d G E k q D l G E B R F g a a F k b 3 Q 3 O M 7 N K M t K u h s z i f / c 3 5 H g C 4 N y y T b M x 9 b C Q a C A X H I b d g n e H b q D l 7 V 4 A I 7 d R I n W Z D B A P H M S 9 V g 5 F V W d R 2 E i C S 5 5 B k u I L R m Z C G S s E w J p h Q h m l h m u w J s w Z b m Y 9 E F l g R x J K 0 8 w + s 6 3 o 5 9 5 7 4 8 4 F 2 X 4 c d w 0 n Y Y V h 1 V a n k b C f Y r Z F K r Y X f M 3 F E P 3 x w W X Z x c 1 R j e l 9 V t T Z W G 2 H y O c F 3 f z 9 C w R l I J G 7 i E D V 4 0 D r g P s W l b e b C l A S I u 7 Q K k w 9 r s 7 r 0 / Q D O O 4 9 S 2 f g g 5 H q d U W 5 e Q i 9 O f Y z R 9 k v L 5 0 t 8 a c x R v H L f f U 3 W H Y H N I 8 L x F P a k d n v H Q t y B n F S F h Z Q s 5 U 4 R + r d O O 6 a T d 8 t E / G + r S o R q h W O 6 r x 8 o 0 O u u q S h k 7 D Y / Y z 1 V 1 q K r v 2 G 1 h 6 W n a n 3 J 7 / 3 F 7 Z X o S D g Y M 8 / 9 r V r 4 A U E s B A i 0 A F A A C A A g A 1 a M t W i V a + q m l A A A A 9 g A A A B I A A A A A A A A A A A A A A A A A A A A A A E N v b m Z p Z y 9 Q Y W N r Y W d l L n h t b F B L A Q I t A B Q A A g A I A N W j L V o P y u m r p A A A A O k A A A A T A A A A A A A A A A A A A A A A A P E A A A B b Q 2 9 u d G V u d F 9 U e X B l c 1 0 u e G 1 s U E s B A i 0 A F A A C A A g A 1 a M t W o e W m C h r A Q A A 0 w E A A B M A A A A A A A A A A A A A A A A A 4 g E A A E Z v c m 1 1 b G F z L 1 N l Y 3 R p b 2 4 x L m 1 Q S w U G A A A A A A M A A w D C A A A A m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g s A A A A A A A C E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B J U I z J U I 1 J U V C J U I z J T k x J U V D J T l C J T k w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M 0 Z G Y 2 N m Q t Y 2 Y 0 O C 0 0 O G E z L W I x Y z g t O D g z Z j c 2 N T l i Y z Q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+ y D g e q z t e u z k e y b k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1 Q x M T o z M D o 0 M i 4 3 N z k z M j k 0 W i I g L z 4 8 R W 5 0 c n k g V H l w Z T 0 i R m l s b E N v b H V t b l R 5 c G V z I i B W Y W x 1 Z T 0 i c 0 J n W U h F U T 0 9 I i A v P j x F b n R y e S B U e X B l P S J G a W x s Q 2 9 s d W 1 u T m F t Z X M i I F Z h b H V l P S J z W y Z x d W 9 0 O + y E s e u z h C Z x d W 9 0 O y w m c X V v d D v s p 4 T r o 4 z q s 7 z r q q k m c X V v d D s s J n F 1 b 3 Q 7 7 K e E 6 6 O M 7 J 2 8 J n F 1 b 3 Q 7 L C Z x d W 9 0 O + y n h O u j j O u 5 h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D g e q z t e u z k e y b k C 9 B d X R v U m V t b 3 Z l Z E N v b H V t b n M x L n v s h L H r s 4 Q s M H 0 m c X V v d D s s J n F 1 b 3 Q 7 U 2 V j d G l v b j E v 7 I O B 6 r O 1 6 7 O R 7 J u Q L 0 F 1 d G 9 S Z W 1 v d m V k Q 2 9 s d W 1 u c z E u e + y n h O u j j O q z v O u q q S w x f S Z x d W 9 0 O y w m c X V v d D t T Z W N 0 a W 9 u M S / s g 4 H q s 7 X r s 5 H s m 5 A v Q X V 0 b 1 J l b W 9 2 Z W R D b 2 x 1 b W 5 z M S 5 7 7 K e E 6 6 O M 7 J 2 8 L D J 9 J n F 1 b 3 Q 7 L C Z x d W 9 0 O 1 N l Y 3 R p b 2 4 x L + y D g e q z t e u z k e y b k C 9 B d X R v U m V t b 3 Z l Z E N v b H V t b n M x L n v s p 4 T r o 4 z r u Y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7 I O B 6 r O 1 6 7 O R 7 J u Q L 0 F 1 d G 9 S Z W 1 v d m V k Q 2 9 s d W 1 u c z E u e + y E s e u z h C w w f S Z x d W 9 0 O y w m c X V v d D t T Z W N 0 a W 9 u M S / s g 4 H q s 7 X r s 5 H s m 5 A v Q X V 0 b 1 J l b W 9 2 Z W R D b 2 x 1 b W 5 z M S 5 7 7 K e E 6 6 O M 6 r O 8 6 6 q p L D F 9 J n F 1 b 3 Q 7 L C Z x d W 9 0 O 1 N l Y 3 R p b 2 4 x L + y D g e q z t e u z k e y b k C 9 B d X R v U m V t b 3 Z l Z E N v b H V t b n M x L n v s p 4 T r o 4 z s n b w s M n 0 m c X V v d D s s J n F 1 b 3 Q 7 U 2 V j d G l v b j E v 7 I O B 6 r O 1 6 7 O R 7 J u Q L 0 F 1 d G 9 S Z W 1 v d m V k Q 2 9 s d W 1 u c z E u e + y n h O u j j O u 5 h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g z J T g x J U V B J U I z J U I 1 J U V C J U I z J T k x J U V D J T l C J T k w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4 M y U 4 M S V F Q S V C M y V C N S V F Q i V C M y U 5 M S V F Q y U 5 Q i U 5 M C 9 f J U V D J T g z J T g x J U V B J U I z J U I 1 J U V C J U I z J T k x J U V D J T l C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g z J T g x J U V B J U I z J U I 1 J U V C J U I z J T k x J U V D J T l C J T k w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Y 8 1 S / g 5 x p S K w R L Y m R E h C 4 A A A A A A I A A A A A A B B m A A A A A Q A A I A A A A P r r b 0 G X s S S / j C q e d o B p k M p j 3 v D G H L e A s n 2 S 4 J p h 1 x d l A A A A A A 6 A A A A A A g A A I A A A A O W B t j r 6 p o 5 c p R 7 a a R f 0 F W u 4 w 7 8 Y i e T W 6 7 N H k r n v l M h + U A A A A H g A g W C A m l t u F K q o W 7 F o j q I Z V z k V X 8 F Q L c l S Q z u h I r p t 9 l 2 X T J O L f a g R o l l q / u F M r J I + V Z 9 Z x d z P z u F 4 H B B b R V E 6 K b j O W 8 Q j L f c l 4 V j O J 7 G g Q A A A A A x U w f R a y k 5 Z z I f r K q B Y a z k r Q s q g y 5 U 7 0 z K l t x J L g 5 o l Q q 8 a 5 / q O 1 I 4 q g s I F I d y 2 6 h n f K E 2 Y z H f b + F 6 I / L r U o R w = < / D a t a M a s h u p > 
</file>

<file path=customXml/itemProps1.xml><?xml version="1.0" encoding="utf-8"?>
<ds:datastoreItem xmlns:ds="http://schemas.openxmlformats.org/officeDocument/2006/customXml" ds:itemID="{B298402B-ADDB-45BF-8A4E-9AACE929AA2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상공병원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Huiwon Kang</cp:lastModifiedBy>
  <dcterms:created xsi:type="dcterms:W3CDTF">2023-05-12T10:51:28Z</dcterms:created>
  <dcterms:modified xsi:type="dcterms:W3CDTF">2025-01-13T12:16:17Z</dcterms:modified>
</cp:coreProperties>
</file>