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yujin\Desktop\컴활 실기\컴활1급\03 최신기출문제\10 22년상시02\"/>
    </mc:Choice>
  </mc:AlternateContent>
  <xr:revisionPtr revIDLastSave="0" documentId="13_ncr:1_{7276375A-FA71-409D-AF78-F0C88F0318C2}" xr6:coauthVersionLast="47" xr6:coauthVersionMax="47" xr10:uidLastSave="{00000000-0000-0000-0000-000000000000}"/>
  <bookViews>
    <workbookView xWindow="-98" yWindow="-98" windowWidth="21795" windowHeight="12975" tabRatio="1000" activeTab="5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eta.MATCH" hidden="1" xlm="1">#NAME?</definedName>
    <definedName name="_xleta.OR" hidden="1" xlm="1">#NAME?</definedName>
    <definedName name="_xleta.RIGHT" hidden="1" xlm="1">#NAME?</definedName>
    <definedName name="_xleta.T" hidden="1" xlm="1">#NAME?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5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3" l="1" a="1"/>
  <c r="B44" i="3"/>
  <c r="C44" i="3" a="1"/>
  <c r="C44" i="3" s="1"/>
  <c r="D44" i="3" a="1"/>
  <c r="D44" i="3" s="1"/>
  <c r="B45" i="3" a="1"/>
  <c r="B45" i="3"/>
  <c r="C45" i="3" a="1"/>
  <c r="C45" i="3"/>
  <c r="D45" i="3" a="1"/>
  <c r="D45" i="3" s="1"/>
  <c r="C43" i="3" a="1"/>
  <c r="C43" i="3"/>
  <c r="D43" i="3" a="1"/>
  <c r="D43" i="3" s="1"/>
  <c r="B43" i="3" a="1"/>
  <c r="B43" i="3" s="1"/>
  <c r="G43" i="3" a="1"/>
  <c r="G43" i="3" s="1"/>
  <c r="F4" i="3" a="1"/>
  <c r="F4" i="3"/>
  <c r="F5" i="3" a="1"/>
  <c r="F5" i="3" s="1"/>
  <c r="F6" i="3" a="1"/>
  <c r="F6" i="3" s="1"/>
  <c r="F7" i="3" a="1"/>
  <c r="F7" i="3" s="1"/>
  <c r="F8" i="3" a="1"/>
  <c r="F8" i="3"/>
  <c r="F9" i="3" a="1"/>
  <c r="F9" i="3"/>
  <c r="F10" i="3" a="1"/>
  <c r="F10" i="3"/>
  <c r="F11" i="3" a="1"/>
  <c r="F11" i="3"/>
  <c r="F12" i="3" a="1"/>
  <c r="F12" i="3"/>
  <c r="F13" i="3" a="1"/>
  <c r="F13" i="3"/>
  <c r="F14" i="3" a="1"/>
  <c r="F14" i="3"/>
  <c r="F15" i="3" a="1"/>
  <c r="F15" i="3"/>
  <c r="F16" i="3" a="1"/>
  <c r="F16" i="3"/>
  <c r="F17" i="3" a="1"/>
  <c r="F17" i="3"/>
  <c r="F18" i="3" a="1"/>
  <c r="F18" i="3"/>
  <c r="F19" i="3" a="1"/>
  <c r="F19" i="3"/>
  <c r="F20" i="3" a="1"/>
  <c r="F20" i="3"/>
  <c r="F21" i="3" a="1"/>
  <c r="F21" i="3"/>
  <c r="F22" i="3" a="1"/>
  <c r="F22" i="3" s="1"/>
  <c r="F23" i="3" a="1"/>
  <c r="F23" i="3" s="1"/>
  <c r="F24" i="3" a="1"/>
  <c r="F24" i="3" s="1"/>
  <c r="F25" i="3" a="1"/>
  <c r="F25" i="3" s="1"/>
  <c r="F26" i="3" a="1"/>
  <c r="F26" i="3"/>
  <c r="F27" i="3" a="1"/>
  <c r="F27" i="3"/>
  <c r="F28" i="3" a="1"/>
  <c r="F28" i="3"/>
  <c r="F3" i="3" a="1"/>
  <c r="F3" i="3" s="1"/>
  <c r="G44" i="3" a="1"/>
  <c r="G44" i="3" s="1"/>
  <c r="G45" i="3" a="1"/>
  <c r="G45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B12" i="5"/>
  <c r="K3" i="1" l="1"/>
  <c r="B6" i="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4" i="3" a="1"/>
  <c r="I12" i="3" a="1"/>
  <c r="I20" i="3" a="1"/>
  <c r="I28" i="3" a="1"/>
  <c r="I5" i="3" a="1"/>
  <c r="I13" i="3" a="1"/>
  <c r="I21" i="3" a="1"/>
  <c r="I6" i="3" a="1"/>
  <c r="I14" i="3" a="1"/>
  <c r="I22" i="3" a="1"/>
  <c r="I7" i="3" a="1"/>
  <c r="I15" i="3" a="1"/>
  <c r="I23" i="3" a="1"/>
  <c r="I8" i="3" a="1"/>
  <c r="I16" i="3" a="1"/>
  <c r="I24" i="3" a="1"/>
  <c r="I9" i="3" a="1"/>
  <c r="I17" i="3" a="1"/>
  <c r="I25" i="3" a="1"/>
  <c r="I10" i="3" a="1"/>
  <c r="I18" i="3" a="1"/>
  <c r="I26" i="3" a="1"/>
  <c r="I11" i="3" a="1"/>
  <c r="I19" i="3" a="1"/>
  <c r="I27" i="3" a="1"/>
  <c r="I3" i="3" a="1"/>
  <c r="I27" i="3" l="1"/>
  <c r="I19" i="3"/>
  <c r="I11" i="3"/>
  <c r="I26" i="3"/>
  <c r="I18" i="3"/>
  <c r="I10" i="3"/>
  <c r="I25" i="3"/>
  <c r="I17" i="3"/>
  <c r="I9" i="3"/>
  <c r="I24" i="3"/>
  <c r="I16" i="3"/>
  <c r="I8" i="3"/>
  <c r="I23" i="3"/>
  <c r="I15" i="3"/>
  <c r="I7" i="3"/>
  <c r="I22" i="3"/>
  <c r="I14" i="3"/>
  <c r="I6" i="3"/>
  <c r="I21" i="3"/>
  <c r="I13" i="3"/>
  <c r="I5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48FBC5-B45F-4018-9AA4-B02E2D3FDC3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957A4B8-E9EF-46D9-84D9-21B0BCCB441A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yujin\Desktop\컴활 실기\컴활1급\03 최신기출문제\10 22년상시02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<sst xmlns="http://schemas.openxmlformats.org/spreadsheetml/2006/main" count="640" uniqueCount="214">
  <si>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</si>
  <si>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</si>
  <si>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</si>
  <si>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</si>
  <si>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</si>
  <si>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</si>
  <si>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</si>
  <si>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</si>
  <si>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</si>
  <si>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</si>
  <si>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</si>
  <si>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</si>
  <si>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</si>
  <si>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</si>
  <si>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</si>
  <si>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</si>
  <si>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</si>
  <si>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</si>
  <si>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</si>
  <si>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</si>
  <si>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</si>
  <si>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</si>
  <si>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</si>
  <si>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</si>
  <si>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</si>
  <si>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</si>
  <si>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</si>
  <si>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</si>
  <si>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</si>
  <si>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</si>
  <si>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</si>
  <si>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</si>
  <si>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</si>
  <si>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</si>
  <si>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</si>
  <si>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</si>
  <si>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</si>
  <si>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</si>
  <si>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</si>
  <si>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</si>
  <si>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</si>
  <si>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</si>
  <si>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</si>
  <si>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</si>
  <si>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</si>
  <si>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</si>
  <si>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</si>
  <si>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</si>
  <si>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</si>
  <si>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</si>
  <si>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</si>
  <si>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</si>
  <si>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</si>
  <si>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</si>
  <si>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</si>
  <si>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</si>
  <si>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</si>
  <si>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</si>
  <si>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</si>
  <si>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</si>
  <si>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</si>
  <si>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</si>
  <si>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</si>
  <si>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</si>
  <si>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</si>
  <si>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</si>
  <si>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</si>
  <si>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</si>
  <si>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</si>
  <si>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</si>
  <si>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</si>
  <si>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</si>
  <si>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</si>
  <si>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</si>
  <si>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</si>
  <si>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</si>
  <si>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</si>
  <si>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</si>
  <si>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</si>
  <si>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</si>
  <si>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</si>
  <si>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</si>
  <si>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</si>
  <si>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</si>
  <si>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</si>
  <si>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</si>
  <si>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</si>
  <si>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</si>
  <si>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</si>
  <si>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</si>
  <si>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</si>
  <si>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</si>
  <si>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</si>
  <si>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</si>
  <si>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</si>
  <si>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</si>
  <si>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</si>
  <si>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</si>
  <si>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</si>
  <si>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</si>
  <si>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</si>
  <si>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</si>
  <si>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</si>
  <si>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</si>
  <si>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</si>
  <si>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</si>
  <si>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</si>
  <si>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</si>
  <si>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</si>
  <si>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</si>
  <si>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</si>
  <si>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</si>
  <si>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</si>
  <si>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</si>
  <si>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</si>
  <si>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</si>
  <si>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</si>
  <si>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</si>
  <si>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</si>
  <si>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</si>
  <si>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</si>
  <si>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</si>
  <si>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</si>
  <si>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</si>
  <si>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</si>
  <si>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</si>
  <si>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</si>
  <si>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</si>
  <si>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</si>
  <si>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</si>
  <si>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</si>
  <si>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</si>
  <si>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</si>
  <si>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</si>
  <si>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</si>
  <si>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</si>
  <si>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</si>
  <si>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</si>
  <si>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</si>
  <si>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</si>
  <si>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</si>
  <si>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</si>
  <si>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</si>
  <si>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</si>
  <si>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</si>
  <si>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</si>
  <si>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</si>
  <si>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</si>
  <si>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</si>
  <si>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</si>
  <si>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</si>
  <si>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</si>
  <si>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</si>
  <si>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</si>
  <si>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</si>
  <si>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</si>
  <si>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</si>
  <si>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</si>
  <si>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</si>
  <si>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</si>
  <si>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</si>
  <si>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</si>
  <si>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</si>
  <si>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</si>
  <si>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</si>
  <si>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</si>
  <si>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</si>
  <si>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</si>
  <si>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</si>
  <si>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</si>
  <si>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</si>
  <si>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</si>
  <si>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</si>
  <si>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</si>
  <si>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</si>
  <si>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</si>
  <si>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</si>
  <si>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</si>
  <si>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</si>
  <si>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</si>
  <si>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</si>
  <si>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</si>
  <si>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</si>
  <si>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</si>
  <si>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</si>
  <si>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</si>
  <si>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</si>
  <si>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</si>
  <si>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</si>
  <si>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</si>
  <si>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</si>
  <si>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</si>
  <si>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</si>
  <si>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</si>
  <si>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</si>
  <si>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</si>
  <si>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</si>
  <si>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</si>
  <si>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</si>
  <si>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</si>
  <si>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</si>
  <si>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</si>
  <si>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</si>
  <si>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</si>
  <si>
    <t>총합계</t>
  </si>
  <si>
    <t>합계: 금액</t>
  </si>
  <si>
    <t>합계: 세액</t>
  </si>
  <si>
    <t>(다중 항목)</t>
  </si>
  <si>
    <t>금액비율</t>
  </si>
  <si>
    <t>ㅁㄴㅇㄹ</t>
  </si>
  <si>
    <t>afdasd</t>
  </si>
  <si>
    <t>3,333원</t>
  </si>
  <si>
    <t>safads</t>
  </si>
  <si>
    <t>에이컨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</si>
</sst>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yyyy/mm/dd\ aaaa"/>
    <numFmt numFmtId="165" formatCode="#,###"/>
    <numFmt numFmtId="166" formatCode="General&quot;명 이상&quot;"/>
    <numFmt numFmtId="167" formatCode="General&quot;명 이하&quot;"/>
    <numFmt numFmtId="168" formatCode="General\~"/>
    <numFmt numFmtId="169" formatCode="General&quot;kWh&quot;"/>
    <numFmt numFmtId="170" formatCode="General&quot;kWh초과&quot;"/>
    <numFmt numFmtId="171" formatCode="* 0.0;[Red]&quot;▼&quot;* 0.0;&quot;&quot;;&quot;&quot;"/>
  </numFmts>
  <fonts count="8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65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65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65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66" fontId="0" fillId="0" borderId="5" xfId="0" applyNumberFormat="1" applyBorder="1">
      <alignment vertical="center"/>
    </xf>
    <xf numFmtId="167" fontId="0" fillId="0" borderId="5" xfId="0" applyNumberFormat="1" applyBorder="1">
      <alignment vertical="center"/>
    </xf>
    <xf numFmtId="168" fontId="0" fillId="0" borderId="5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70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1" fontId="0" fillId="0" borderId="5" xfId="2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424511"/>
        <c:axId val="1934424031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19344240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424511"/>
        <c:crosses val="max"/>
        <c:crossBetween val="between"/>
      </c:valAx>
      <c:catAx>
        <c:axId val="19344245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3442403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윤유진" refreshedDate="45774.481979861113" backgroundQuery="1" createdVersion="8" refreshedVersion="8" minRefreshableVersion="3" recordCount="0" supportSubquery="1" supportAdvancedDrill="1" xr:uid="{09B8A77F-1897-4617-92B8-D406DFCB93AB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3E217-6747-4D5E-B258-A90A00D94AA4}" name="피벗 테이블3" cacheId="52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outline="1" outlineData="1" multipleFieldFilters="0" rowHeaderCaption="행선지">
  <location ref="B3:E14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3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topLeftCell="A13" workbookViewId="0">
      <selection activeCell="M28" sqref="M28"/>
    </sheetView>
  </sheetViews>
  <sheetFormatPr defaultRowHeight="14.25"/>
  <cols>
    <col min="1" max="1" width="6.59765625" customWidth="1"/>
    <col min="2" max="2" width="5.1328125" customWidth="1"/>
    <col min="3" max="3" width="17.59765625" customWidth="1"/>
    <col min="4" max="4" width="6.86328125" customWidth="1"/>
    <col min="5" max="5" width="11" bestFit="1" customWidth="1"/>
    <col min="6" max="6" width="8.46484375" customWidth="1"/>
    <col min="7" max="7" width="10.73046875" customWidth="1"/>
    <col min="8" max="8" width="14.265625" customWidth="1"/>
    <col min="9" max="9" width="5.26562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AND($A3="목련동",ISEVEN($D3))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topLeftCell="A13" workbookViewId="0">
      <selection activeCell="N11" sqref="N11"/>
    </sheetView>
  </sheetViews>
  <sheetFormatPr defaultRowHeight="14.25"/>
  <cols>
    <col min="1" max="1" width="11.1328125" bestFit="1" customWidth="1"/>
    <col min="2" max="2" width="12.1328125" customWidth="1"/>
    <col min="3" max="3" width="17.46484375" customWidth="1"/>
    <col min="4" max="4" width="12.1328125" customWidth="1"/>
    <col min="5" max="5" width="8.3984375" customWidth="1"/>
    <col min="6" max="6" width="10.265625" customWidth="1"/>
    <col min="7" max="7" width="7.86328125" bestFit="1" customWidth="1"/>
    <col min="8" max="8" width="6.86328125" bestFit="1" customWidth="1"/>
    <col min="9" max="9" width="7.86328125" bestFit="1" customWidth="1"/>
    <col min="10" max="10" width="12.73046875" customWidth="1"/>
  </cols>
  <sheetData>
    <row r="2" spans="1:10">
      <c r="A2" t="s">
        <v>139</v>
      </c>
    </row>
    <row r="3" spans="1:10" ht="16.899999999999999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 ht="16.899999999999999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 ht="16.899999999999999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 ht="16.899999999999999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 ht="16.899999999999999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 ht="16.899999999999999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 ht="16.899999999999999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 ht="16.899999999999999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 ht="16.899999999999999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 ht="16.899999999999999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 ht="16.899999999999999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 ht="16.899999999999999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 ht="16.899999999999999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 ht="16.899999999999999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 ht="16.899999999999999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 ht="16.899999999999999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 ht="16.899999999999999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 ht="16.899999999999999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 ht="16.899999999999999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 ht="16.899999999999999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 ht="16.899999999999999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 ht="16.899999999999999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 ht="16.899999999999999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 ht="16.899999999999999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 ht="16.899999999999999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 ht="16.899999999999999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 ht="16.899999999999999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 ht="16.899999999999999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 ht="16.899999999999999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 ht="16.899999999999999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 ht="16.899999999999999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 ht="16.899999999999999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 ht="16.899999999999999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 ht="16.899999999999999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 ht="16.899999999999999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 ht="16.899999999999999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 ht="16.899999999999999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 ht="16.899999999999999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 ht="16.899999999999999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 ht="16.899999999999999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 ht="16.899999999999999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 ht="16.899999999999999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 ht="16.899999999999999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 ht="16.899999999999999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 ht="16.899999999999999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 ht="16.899999999999999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 ht="16.899999999999999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 ht="16.899999999999999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 ht="16.899999999999999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 ht="16.899999999999999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 ht="16.899999999999999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 ht="16.899999999999999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 ht="16.899999999999999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 ht="16.899999999999999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 ht="16.899999999999999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 ht="16.899999999999999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 ht="16.899999999999999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 ht="16.899999999999999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 ht="16.899999999999999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 ht="16.899999999999999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 ht="16.899999999999999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 ht="16.899999999999999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 ht="16.899999999999999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 ht="16.899999999999999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 ht="16.899999999999999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 ht="16.899999999999999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 ht="16.899999999999999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 ht="16.899999999999999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 ht="16.899999999999999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 ht="16.899999999999999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 ht="16.899999999999999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 ht="16.899999999999999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 ht="16.899999999999999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 ht="16.899999999999999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 ht="16.899999999999999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 ht="16.899999999999999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 ht="16.899999999999999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 ht="16.899999999999999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 ht="16.899999999999999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 ht="16.899999999999999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 ht="16.899999999999999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 ht="16.899999999999999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 ht="16.899999999999999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 ht="16.899999999999999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 ht="16.899999999999999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 ht="16.899999999999999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 ht="16.899999999999999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 ht="16.899999999999999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1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opLeftCell="A25" workbookViewId="0">
      <selection activeCell="K38" sqref="K38"/>
    </sheetView>
  </sheetViews>
  <sheetFormatPr defaultRowHeight="14.25"/>
  <cols>
    <col min="1" max="1" width="11.46484375" customWidth="1"/>
    <col min="3" max="3" width="10.265625" customWidth="1"/>
    <col min="4" max="4" width="11.1328125" customWidth="1"/>
    <col min="5" max="5" width="11.3984375" customWidth="1"/>
    <col min="6" max="6" width="13" bestFit="1" customWidth="1"/>
    <col min="7" max="7" width="15.1328125" bestFit="1" customWidth="1"/>
    <col min="9" max="9" width="15.3984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 t="array" ref="F3">VLOOKUP($D3,$A$34:$C$39,3)+$D3*VLOOKUP($D3,$A$34:$D$39,4)*( 1-(VLOOKUP(D3, $A$34:$G$39, MATCH($C3, $E$32:$G$32,1)+4)))</f>
        <v>183987.1</v>
      </c>
      <c r="G3" s="22">
        <f>CHOOSE(RIGHT($B3,1),QUOTIENT($E3,20),QUOTIENT($E3,30),QUOTIENT($E3,50))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array" ref="F4">VLOOKUP($D4,$A$34:$C$39,3)+$D4*VLOOKUP($D4,$A$34:$D$39,4)*( 1-(VLOOKUP(D4, $A$34:$G$39, MATCH($C4, $E$32:$G$32,1)+4)))</f>
        <v>495797.31999999995</v>
      </c>
      <c r="G4" s="22">
        <f t="shared" ref="G4:G28" si="1">CHOOSE(RIGHT($B4,1),QUOTIENT($E4,20),QUOTIENT($E4,30),QUOTIENT($E4,50))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array" ref="F5">VLOOKUP($D5,$A$34:$C$39,3)+$D5*VLOOKUP($D5,$A$34:$D$39,4)*( 1-(VLOOKUP(D5, $A$34:$G$39, MATCH($C5, $E$32:$G$32,1)+4)))</f>
        <v>43313.8</v>
      </c>
      <c r="G5" s="22">
        <f t="shared" si="1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array" ref="F6">VLOOKUP($D6,$A$34:$C$39,3)+$D6*VLOOKUP($D6,$A$34:$D$39,4)*( 1-(VLOOKUP(D6, $A$34:$G$39, MATCH($C6, $E$32:$G$32,1)+4)))</f>
        <v>190252.6</v>
      </c>
      <c r="G6" s="22">
        <f t="shared" si="1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array" ref="F7">VLOOKUP($D7,$A$34:$C$39,3)+$D7*VLOOKUP($D7,$A$34:$D$39,4)*( 1-(VLOOKUP(D7, $A$34:$G$39, MATCH($C7, $E$32:$G$32,1)+4)))</f>
        <v>3049.723</v>
      </c>
      <c r="G7" s="22">
        <f t="shared" si="1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array" ref="F8">VLOOKUP($D8,$A$34:$C$39,3)+$D8*VLOOKUP($D8,$A$34:$D$39,4)*( 1-(VLOOKUP(D8, $A$34:$G$39, MATCH($C8, $E$32:$G$32,1)+4)))</f>
        <v>507135.12999999995</v>
      </c>
      <c r="G8" s="22">
        <f t="shared" si="1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array" ref="F9">VLOOKUP($D9,$A$34:$C$39,3)+$D9*VLOOKUP($D9,$A$34:$D$39,4)*( 1-(VLOOKUP(D9, $A$34:$G$39, MATCH($C9, $E$32:$G$32,1)+4)))</f>
        <v>382305.7</v>
      </c>
      <c r="G9" s="22">
        <f t="shared" si="1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array" ref="F10">VLOOKUP($D10,$A$34:$C$39,3)+$D10*VLOOKUP($D10,$A$34:$D$39,4)*( 1-(VLOOKUP(D10, $A$34:$G$39, MATCH($C10, $E$32:$G$32,1)+4)))</f>
        <v>2817.136</v>
      </c>
      <c r="G10" s="22">
        <f t="shared" si="1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array" ref="F11">VLOOKUP($D11,$A$34:$C$39,3)+$D11*VLOOKUP($D11,$A$34:$D$39,4)*( 1-(VLOOKUP(D11, $A$34:$G$39, MATCH($C11, $E$32:$G$32,1)+4)))</f>
        <v>455114.58999999997</v>
      </c>
      <c r="G11" s="22">
        <f t="shared" si="1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array" ref="F12">VLOOKUP($D12,$A$34:$C$39,3)+$D12*VLOOKUP($D12,$A$34:$D$39,4)*( 1-(VLOOKUP(D12, $A$34:$G$39, MATCH($C12, $E$32:$G$32,1)+4)))</f>
        <v>196183.93999999997</v>
      </c>
      <c r="G12" s="22">
        <f t="shared" si="1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array" ref="F13">VLOOKUP($D13,$A$34:$C$39,3)+$D13*VLOOKUP($D13,$A$34:$D$39,4)*( 1-(VLOOKUP(D13, $A$34:$G$39, MATCH($C13, $E$32:$G$32,1)+4)))</f>
        <v>523141.44999999995</v>
      </c>
      <c r="G13" s="22">
        <f t="shared" si="1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array" ref="F14">VLOOKUP($D14,$A$34:$C$39,3)+$D14*VLOOKUP($D14,$A$34:$D$39,4)*( 1-(VLOOKUP(D14, $A$34:$G$39, MATCH($C14, $E$32:$G$32,1)+4)))</f>
        <v>189834.9</v>
      </c>
      <c r="G14" s="22">
        <f t="shared" si="1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array" ref="F15">VLOOKUP($D15,$A$34:$C$39,3)+$D15*VLOOKUP($D15,$A$34:$D$39,4)*( 1-(VLOOKUP(D15, $A$34:$G$39, MATCH($C15, $E$32:$G$32,1)+4)))</f>
        <v>2874.5410000000002</v>
      </c>
      <c r="G15" s="22">
        <f t="shared" si="1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array" ref="F16">VLOOKUP($D16,$A$34:$C$39,3)+$D16*VLOOKUP($D16,$A$34:$D$39,4)*( 1-(VLOOKUP(D16, $A$34:$G$39, MATCH($C16, $E$32:$G$32,1)+4)))</f>
        <v>39743.700000000004</v>
      </c>
      <c r="G16" s="22">
        <f t="shared" si="1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array" ref="F17">VLOOKUP($D17,$A$34:$C$39,3)+$D17*VLOOKUP($D17,$A$34:$D$39,4)*( 1-(VLOOKUP(D17, $A$34:$G$39, MATCH($C17, $E$32:$G$32,1)+4)))</f>
        <v>44796.330999999998</v>
      </c>
      <c r="G17" s="22">
        <f t="shared" si="1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array" ref="F18">VLOOKUP($D18,$A$34:$C$39,3)+$D18*VLOOKUP($D18,$A$34:$D$39,4)*( 1-(VLOOKUP(D18, $A$34:$G$39, MATCH($C18, $E$32:$G$32,1)+4)))</f>
        <v>467786.25999999995</v>
      </c>
      <c r="G18" s="22">
        <f t="shared" si="1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array" ref="F19">VLOOKUP($D19,$A$34:$C$39,3)+$D19*VLOOKUP($D19,$A$34:$D$39,4)*( 1-(VLOOKUP(D19, $A$34:$G$39, MATCH($C19, $E$32:$G$32,1)+4)))</f>
        <v>188644.45499999999</v>
      </c>
      <c r="G19" s="22">
        <f t="shared" si="1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array" ref="F20">VLOOKUP($D20,$A$34:$C$39,3)+$D20*VLOOKUP($D20,$A$34:$D$39,4)*( 1-(VLOOKUP(D20, $A$34:$G$39, MATCH($C20, $E$32:$G$32,1)+4)))</f>
        <v>2569.4560000000001</v>
      </c>
      <c r="G20" s="22">
        <f t="shared" si="1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array" ref="F21">VLOOKUP($D21,$A$34:$C$39,3)+$D21*VLOOKUP($D21,$A$34:$D$39,4)*( 1-(VLOOKUP(D21, $A$34:$G$39, MATCH($C21, $E$32:$G$32,1)+4)))</f>
        <v>405094.83999999997</v>
      </c>
      <c r="G21" s="22">
        <f t="shared" si="1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array" ref="F22">VLOOKUP($D22,$A$34:$C$39,3)+$D22*VLOOKUP($D22,$A$34:$D$39,4)*( 1-(VLOOKUP(D22, $A$34:$G$39, MATCH($C22, $E$32:$G$32,1)+4)))</f>
        <v>200477.89599999998</v>
      </c>
      <c r="G22" s="22">
        <f t="shared" si="1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array" ref="F23">VLOOKUP($D23,$A$34:$C$39,3)+$D23*VLOOKUP($D23,$A$34:$D$39,4)*( 1-(VLOOKUP(D23, $A$34:$G$39, MATCH($C23, $E$32:$G$32,1)+4)))</f>
        <v>381880</v>
      </c>
      <c r="G23" s="22">
        <f t="shared" si="1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array" ref="F24">VLOOKUP($D24,$A$34:$C$39,3)+$D24*VLOOKUP($D24,$A$34:$D$39,4)*( 1-(VLOOKUP(D24, $A$34:$G$39, MATCH($C24, $E$32:$G$32,1)+4)))</f>
        <v>183485.86</v>
      </c>
      <c r="G24" s="22">
        <f t="shared" si="1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array" ref="F25">VLOOKUP($D25,$A$34:$C$39,3)+$D25*VLOOKUP($D25,$A$34:$D$39,4)*( 1-(VLOOKUP(D25, $A$34:$G$39, MATCH($C25, $E$32:$G$32,1)+4)))</f>
        <v>523808.37999999995</v>
      </c>
      <c r="G25" s="22">
        <f t="shared" si="1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array" ref="F26">VLOOKUP($D26,$A$34:$C$39,3)+$D26*VLOOKUP($D26,$A$34:$D$39,4)*( 1-(VLOOKUP(D26, $A$34:$G$39, MATCH($C26, $E$32:$G$32,1)+4)))</f>
        <v>481210</v>
      </c>
      <c r="G26" s="22">
        <f t="shared" si="1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array" ref="F27">VLOOKUP($D27,$A$34:$C$39,3)+$D27*VLOOKUP($D27,$A$34:$D$39,4)*( 1-(VLOOKUP(D27, $A$34:$G$39, MATCH($C27, $E$32:$G$32,1)+4)))</f>
        <v>2854.2879999999996</v>
      </c>
      <c r="G27" s="22">
        <f t="shared" si="1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array" ref="F28">VLOOKUP($D28,$A$34:$C$39,3)+$D28*VLOOKUP($D28,$A$34:$D$39,4)*( 1-(VLOOKUP(D28, $A$34:$G$39, MATCH($C28, $E$32:$G$32,1)+4)))</f>
        <v>168803.70499999999</v>
      </c>
      <c r="G28" s="22">
        <f t="shared" si="1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35" t="s">
        <v>153</v>
      </c>
      <c r="B31" s="36"/>
      <c r="C31" s="36"/>
      <c r="D31" s="37"/>
      <c r="E31" s="38" t="s">
        <v>142</v>
      </c>
      <c r="F31" s="38"/>
      <c r="G31" s="38"/>
    </row>
    <row r="32" spans="1:9">
      <c r="A32" s="39" t="s">
        <v>154</v>
      </c>
      <c r="B32" s="40"/>
      <c r="C32" s="38" t="s">
        <v>155</v>
      </c>
      <c r="D32" s="38" t="s">
        <v>156</v>
      </c>
      <c r="E32" s="23">
        <v>1</v>
      </c>
      <c r="F32" s="23">
        <v>3</v>
      </c>
      <c r="G32" s="23">
        <v>5</v>
      </c>
    </row>
    <row r="33" spans="1:7">
      <c r="A33" s="41"/>
      <c r="B33" s="42"/>
      <c r="C33" s="38"/>
      <c r="D33" s="38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>
        <f t="array" ref="B43">MAX( (VALUE(RIGHT($B$3:$B$28,1))=B$42 )*($A$3:$A$28=$A43)*$D$3:$D$28)</f>
        <v>548</v>
      </c>
      <c r="C43" s="29">
        <f t="array" ref="C43">MAX( (VALUE(RIGHT($B$3:$B$28,1))=C$42 )*($A$3:$A$28=$A43)*$D$3:$D$28)</f>
        <v>766</v>
      </c>
      <c r="D43" s="29">
        <f t="array" ref="D43">MAX( (VALUE(RIGHT($B$3:$B$28,1))=D$42 )*($A$3:$A$28=$A43)*$D$3:$D$28)</f>
        <v>741</v>
      </c>
      <c r="F43" s="19" t="s">
        <v>149</v>
      </c>
      <c r="G43" s="19" t="str">
        <f t="array" ref="G43">_xlfn.CONCAT(SUM(IF(($A$3:$A$28=$F43)*(AVERAGE($D$3:$D$28)&lt;$D$3:$D$28),$D$3:$D$28)),"("&amp;SUM(IF(($A$3:$A$28=$F43)*(AVERAGE($D$3:$D$28)&lt;$D$3:$D$28),1))&amp;"세대)")</f>
        <v>3664(6세대)</v>
      </c>
    </row>
    <row r="44" spans="1:7">
      <c r="A44" s="19" t="s">
        <v>150</v>
      </c>
      <c r="B44" s="29">
        <f t="array" ref="B44">MAX( (VALUE(RIGHT($B$3:$B$28,1))=B$42 )*($A$3:$A$28=$A44)*$D$3:$D$28)</f>
        <v>663</v>
      </c>
      <c r="C44" s="29">
        <f t="array" ref="C44">MAX( (VALUE(RIGHT($B$3:$B$28,1))=C$42 )*($A$3:$A$28=$A44)*$D$3:$D$28)</f>
        <v>520</v>
      </c>
      <c r="D44" s="29">
        <f t="array" ref="D44">MAX( (VALUE(RIGHT($B$3:$B$28,1))=D$42 )*($A$3:$A$28=$A44)*$D$3:$D$28)</f>
        <v>724</v>
      </c>
      <c r="F44" s="19" t="s">
        <v>150</v>
      </c>
      <c r="G44" s="19" t="str">
        <f t="array" ref="G44">_xlfn.CONCAT(SUM(IF(($A$3:$A$28=$F44)*(AVERAGE($D$3:$D$28)&lt;$D$3:$D$28),$D$3:$D$28)),"("&amp;SUM(IF(($A$3:$A$28=$F44)*(AVERAGE($D$3:$D$28)&lt;$D$3:$D$28),1))&amp;"세대)")</f>
        <v>2843(5세대)</v>
      </c>
    </row>
    <row r="45" spans="1:7">
      <c r="A45" s="19" t="s">
        <v>151</v>
      </c>
      <c r="B45" s="29">
        <f t="array" ref="B45">MAX( (VALUE(RIGHT($B$3:$B$28,1))=B$42 )*($A$3:$A$28=$A45)*$D$3:$D$28)</f>
        <v>157</v>
      </c>
      <c r="C45" s="29">
        <f t="array" ref="C45">MAX( (VALUE(RIGHT($B$3:$B$28,1))=C$42 )*($A$3:$A$28=$A45)*$D$3:$D$28)</f>
        <v>765</v>
      </c>
      <c r="D45" s="29">
        <f t="array" ref="D45">MAX( (VALUE(RIGHT($B$3:$B$28,1))=D$42 )*($A$3:$A$28=$A45)*$D$3:$D$28)</f>
        <v>682</v>
      </c>
      <c r="F45" s="19" t="s">
        <v>151</v>
      </c>
      <c r="G45" s="19" t="str">
        <f t="array" ref="G45">_xlfn.CONCAT(SUM(IF(($A$3:$A$28=$F45)*(AVERAGE($D$3:$D$28)&lt;$D$3:$D$28),$D$3:$D$28)),"("&amp;SUM(IF(($A$3:$A$28=$F45)*(AVERAGE($D$3:$D$28)&lt;$D$3:$D$28),1))&amp;"세대)")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E4" sqref="E4"/>
    </sheetView>
  </sheetViews>
  <sheetFormatPr defaultRowHeight="14.25"/>
  <cols>
    <col min="2" max="2" width="10.9296875" bestFit="1" customWidth="1"/>
    <col min="3" max="3" width="12.33203125" bestFit="1" customWidth="1"/>
    <col min="4" max="4" width="9.46484375" bestFit="1" customWidth="1"/>
    <col min="5" max="5" width="10.46484375" bestFit="1" customWidth="1"/>
    <col min="7" max="7" width="11.1328125" bestFit="1" customWidth="1"/>
    <col min="8" max="9" width="9.46484375" bestFit="1" customWidth="1"/>
  </cols>
  <sheetData>
    <row r="1" spans="2:5">
      <c r="B1" s="44" t="s">
        <v>14</v>
      </c>
      <c r="C1" t="s" vm="1">
        <v>207</v>
      </c>
    </row>
    <row r="3" spans="2:5">
      <c r="B3" s="48" t="s">
        <v>16</v>
      </c>
      <c r="C3" s="1" t="s">
        <v>205</v>
      </c>
      <c r="D3" s="1" t="s">
        <v>206</v>
      </c>
      <c r="E3" s="1" t="s">
        <v>208</v>
      </c>
    </row>
    <row r="4" spans="2:5">
      <c r="B4" s="45" t="s">
        <v>41</v>
      </c>
      <c r="C4" s="47">
        <v>150000</v>
      </c>
      <c r="D4" s="47">
        <v>16875</v>
      </c>
      <c r="E4" s="46">
        <v>0.10909090909090909</v>
      </c>
    </row>
    <row r="5" spans="2:5">
      <c r="B5" s="45" t="s">
        <v>109</v>
      </c>
      <c r="C5" s="47">
        <v>220000</v>
      </c>
      <c r="D5" s="47">
        <v>24750</v>
      </c>
      <c r="E5" s="46">
        <v>0.16</v>
      </c>
    </row>
    <row r="6" spans="2:5">
      <c r="B6" s="45" t="s">
        <v>97</v>
      </c>
      <c r="C6" s="47">
        <v>200000</v>
      </c>
      <c r="D6" s="47">
        <v>22500</v>
      </c>
      <c r="E6" s="46">
        <v>0.14545454545454545</v>
      </c>
    </row>
    <row r="7" spans="2:5">
      <c r="B7" s="45" t="s">
        <v>68</v>
      </c>
      <c r="C7" s="47">
        <v>170000</v>
      </c>
      <c r="D7" s="47">
        <v>19125</v>
      </c>
      <c r="E7" s="46">
        <v>0.12363636363636364</v>
      </c>
    </row>
    <row r="8" spans="2:5">
      <c r="B8" s="45" t="s">
        <v>83</v>
      </c>
      <c r="C8" s="47">
        <v>80000</v>
      </c>
      <c r="D8" s="47">
        <v>9000</v>
      </c>
      <c r="E8" s="46">
        <v>5.8181818181818182E-2</v>
      </c>
    </row>
    <row r="9" spans="2:5">
      <c r="B9" s="45" t="s">
        <v>64</v>
      </c>
      <c r="C9" s="47">
        <v>220000</v>
      </c>
      <c r="D9" s="47">
        <v>24750</v>
      </c>
      <c r="E9" s="46">
        <v>0.16</v>
      </c>
    </row>
    <row r="10" spans="2:5">
      <c r="B10" s="45" t="s">
        <v>37</v>
      </c>
      <c r="C10" s="47">
        <v>60000</v>
      </c>
      <c r="D10" s="47">
        <v>6750</v>
      </c>
      <c r="E10" s="46">
        <v>4.363636363636364E-2</v>
      </c>
    </row>
    <row r="11" spans="2:5">
      <c r="B11" s="45" t="s">
        <v>32</v>
      </c>
      <c r="C11" s="47">
        <v>55000</v>
      </c>
      <c r="D11" s="47">
        <v>6188</v>
      </c>
      <c r="E11" s="46">
        <v>0.04</v>
      </c>
    </row>
    <row r="12" spans="2:5">
      <c r="B12" s="45" t="s">
        <v>57</v>
      </c>
      <c r="C12" s="47">
        <v>170000</v>
      </c>
      <c r="D12" s="47">
        <v>19125</v>
      </c>
      <c r="E12" s="46">
        <v>0.12363636363636364</v>
      </c>
    </row>
    <row r="13" spans="2:5">
      <c r="B13" s="45" t="s">
        <v>25</v>
      </c>
      <c r="C13" s="47">
        <v>50000</v>
      </c>
      <c r="D13" s="47">
        <v>5625</v>
      </c>
      <c r="E13" s="46">
        <v>3.6363636363636362E-2</v>
      </c>
    </row>
    <row r="14" spans="2:5">
      <c r="B14" s="45" t="s">
        <v>204</v>
      </c>
      <c r="C14" s="47">
        <v>1375000</v>
      </c>
      <c r="D14" s="47">
        <v>154688</v>
      </c>
      <c r="E14" s="4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H19" sqref="H19"/>
    </sheetView>
  </sheetViews>
  <sheetFormatPr defaultRowHeight="14.25"/>
  <cols>
    <col min="1" max="1" width="19.4648437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2">
    <dataValidation type="custom" allowBlank="1" showInputMessage="1" showErrorMessage="1" sqref="A3:A6 B4:B6" xr:uid="{9BAA04DE-AE17-455F-9241-788B824BC719}">
      <formula1>B3=D3:D8</formula1>
    </dataValidation>
    <dataValidation type="list" allowBlank="1" showInputMessage="1" showErrorMessage="1" sqref="B3" xr:uid="{D02B6428-F7C7-4F91-809C-8EB75D7BF274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tabSelected="1" workbookViewId="0">
      <selection activeCell="H12" sqref="H12"/>
    </sheetView>
  </sheetViews>
  <sheetFormatPr defaultRowHeight="14.25"/>
  <cols>
    <col min="1" max="1" width="9.73046875" customWidth="1"/>
    <col min="2" max="3" width="11.86328125" bestFit="1" customWidth="1"/>
    <col min="4" max="4" width="15.86328125" bestFit="1" customWidth="1"/>
    <col min="5" max="5" width="3.86328125" customWidth="1"/>
    <col min="6" max="6" width="11.59765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43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43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43">
        <v>1.53</v>
      </c>
    </row>
    <row r="6" spans="1:4">
      <c r="A6" s="19" t="s">
        <v>172</v>
      </c>
      <c r="B6" s="21">
        <v>3477000</v>
      </c>
      <c r="C6" s="21">
        <v>4347000</v>
      </c>
      <c r="D6" s="43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43">
        <v>-5.71</v>
      </c>
    </row>
    <row r="8" spans="1:4">
      <c r="A8" s="19" t="s">
        <v>174</v>
      </c>
      <c r="B8" s="21">
        <v>14512000</v>
      </c>
      <c r="C8" s="29">
        <v>14987000</v>
      </c>
      <c r="D8" s="43">
        <v>3.17</v>
      </c>
    </row>
    <row r="9" spans="1:4">
      <c r="A9" s="19" t="s">
        <v>175</v>
      </c>
      <c r="B9" s="21">
        <v>5512000</v>
      </c>
      <c r="C9" s="29" t="s">
        <v>176</v>
      </c>
      <c r="D9" s="43">
        <v>0</v>
      </c>
    </row>
    <row r="10" spans="1:4">
      <c r="A10" s="19" t="s">
        <v>177</v>
      </c>
      <c r="B10" s="21">
        <v>6405000</v>
      </c>
      <c r="C10" s="29">
        <v>6916000</v>
      </c>
      <c r="D10" s="43">
        <v>7.39</v>
      </c>
    </row>
    <row r="11" spans="1:4">
      <c r="A11" s="19" t="s">
        <v>178</v>
      </c>
      <c r="B11" s="21">
        <v>14320000</v>
      </c>
      <c r="C11" s="29">
        <v>17571000</v>
      </c>
      <c r="D11" s="43">
        <v>18.5</v>
      </c>
    </row>
    <row r="12" spans="1:4">
      <c r="A12" s="19" t="s">
        <v>179</v>
      </c>
      <c r="B12" s="21">
        <v>10594000</v>
      </c>
      <c r="C12" s="21">
        <v>10594000</v>
      </c>
      <c r="D12" s="43">
        <v>0</v>
      </c>
    </row>
    <row r="13" spans="1:4">
      <c r="A13" s="19" t="s">
        <v>180</v>
      </c>
      <c r="B13" s="21">
        <v>7246000</v>
      </c>
      <c r="C13" s="21">
        <v>10568000</v>
      </c>
      <c r="D13" s="43">
        <v>31.43</v>
      </c>
    </row>
    <row r="14" spans="1:4">
      <c r="A14" s="19" t="s">
        <v>181</v>
      </c>
      <c r="B14" s="21">
        <v>10253000</v>
      </c>
      <c r="C14" s="21">
        <v>10151000</v>
      </c>
      <c r="D14" s="43">
        <v>-1</v>
      </c>
    </row>
    <row r="15" spans="1:4">
      <c r="A15" s="19" t="s">
        <v>182</v>
      </c>
      <c r="B15" s="21">
        <v>11372000</v>
      </c>
      <c r="C15" s="21">
        <v>11721000</v>
      </c>
      <c r="D15" s="43">
        <v>2.98</v>
      </c>
    </row>
    <row r="16" spans="1:4">
      <c r="A16" s="19" t="s">
        <v>183</v>
      </c>
      <c r="B16" s="21">
        <v>10478000</v>
      </c>
      <c r="C16" s="21">
        <v>15642000</v>
      </c>
      <c r="D16" s="43">
        <v>33.01</v>
      </c>
    </row>
    <row r="17" spans="1:4">
      <c r="A17" s="19" t="s">
        <v>184</v>
      </c>
      <c r="B17" s="21">
        <v>1983000</v>
      </c>
      <c r="C17" s="21">
        <v>1835000</v>
      </c>
      <c r="D17" s="43">
        <v>-8.07</v>
      </c>
    </row>
    <row r="18" spans="1:4">
      <c r="A18" s="19" t="s">
        <v>185</v>
      </c>
      <c r="B18" s="21">
        <v>14761000</v>
      </c>
      <c r="C18" s="21">
        <v>12956000</v>
      </c>
      <c r="D18" s="43">
        <v>-13.93</v>
      </c>
    </row>
    <row r="19" spans="1:4">
      <c r="A19" s="19" t="s">
        <v>186</v>
      </c>
      <c r="B19" s="21">
        <v>9169000</v>
      </c>
      <c r="C19" s="21">
        <v>8794000</v>
      </c>
      <c r="D19" s="43">
        <v>-4.26</v>
      </c>
    </row>
    <row r="20" spans="1:4">
      <c r="A20" s="19" t="s">
        <v>187</v>
      </c>
      <c r="B20" s="21">
        <v>16557000</v>
      </c>
      <c r="C20" s="21">
        <v>26524000</v>
      </c>
      <c r="D20" s="43">
        <v>37.58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workbookViewId="0">
      <selection activeCell="O11" sqref="O11"/>
    </sheetView>
  </sheetViews>
  <sheetFormatPr defaultRowHeight="14.25"/>
  <cols>
    <col min="4" max="4" width="11" bestFit="1" customWidth="1"/>
    <col min="6" max="6" width="9.3984375" bestFit="1" customWidth="1"/>
    <col min="7" max="7" width="15.1328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12"/>
  <sheetViews>
    <sheetView workbookViewId="0">
      <selection activeCell="K14" sqref="K14"/>
    </sheetView>
  </sheetViews>
  <sheetFormatPr defaultRowHeight="14.25"/>
  <cols>
    <col min="1" max="1" width="11.1328125" bestFit="1" customWidth="1"/>
    <col min="2" max="2" width="10.265625" customWidth="1"/>
    <col min="3" max="3" width="9.73046875" customWidth="1"/>
    <col min="4" max="4" width="11.1328125" customWidth="1"/>
    <col min="5" max="5" width="12.1328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4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4">
        <v>45774</v>
      </c>
      <c r="B5" t="s">
        <v>209</v>
      </c>
      <c r="G5" t="s">
        <v>199</v>
      </c>
    </row>
    <row r="6" spans="1:7">
      <c r="A6" s="34">
        <v>45774</v>
      </c>
      <c r="B6" t="s">
        <v>210</v>
      </c>
      <c r="C6" t="s">
        <v>191</v>
      </c>
      <c r="D6" t="s">
        <v>211</v>
      </c>
      <c r="E6" s="34">
        <v>45774</v>
      </c>
      <c r="G6" t="s">
        <v>200</v>
      </c>
    </row>
    <row r="7" spans="1:7">
      <c r="A7" s="34">
        <v>45774</v>
      </c>
      <c r="B7" t="s">
        <v>210</v>
      </c>
      <c r="C7" t="s">
        <v>191</v>
      </c>
      <c r="D7" t="s">
        <v>211</v>
      </c>
      <c r="E7" s="34">
        <v>45774</v>
      </c>
      <c r="G7" t="s">
        <v>201</v>
      </c>
    </row>
    <row r="8" spans="1:7">
      <c r="A8" s="34">
        <v>45774</v>
      </c>
      <c r="B8" t="s">
        <v>210</v>
      </c>
      <c r="C8" t="s">
        <v>191</v>
      </c>
      <c r="D8" t="s">
        <v>211</v>
      </c>
      <c r="E8" s="34">
        <v>45774</v>
      </c>
      <c r="G8" t="s">
        <v>202</v>
      </c>
    </row>
    <row r="9" spans="1:7">
      <c r="A9" s="34">
        <v>45774</v>
      </c>
      <c r="B9" t="s">
        <v>210</v>
      </c>
      <c r="C9" t="s">
        <v>191</v>
      </c>
      <c r="D9" t="s">
        <v>211</v>
      </c>
      <c r="E9" s="34">
        <v>45774</v>
      </c>
    </row>
    <row r="10" spans="1:7">
      <c r="A10" s="34">
        <v>45774</v>
      </c>
      <c r="B10" t="s">
        <v>212</v>
      </c>
      <c r="C10" t="s">
        <v>213</v>
      </c>
      <c r="D10" t="s">
        <v>211</v>
      </c>
      <c r="E10">
        <v>333.3</v>
      </c>
    </row>
    <row r="11" spans="1:7">
      <c r="A11" s="34">
        <v>45774</v>
      </c>
      <c r="B11" t="s">
        <v>212</v>
      </c>
      <c r="C11" t="s">
        <v>213</v>
      </c>
      <c r="D11" t="s">
        <v>211</v>
      </c>
      <c r="E11">
        <v>333.3</v>
      </c>
    </row>
    <row r="12" spans="1:7">
      <c r="A12" s="34">
        <v>45774</v>
      </c>
      <c r="B12" t="s">
        <v>212</v>
      </c>
      <c r="C12" t="s">
        <v>213</v>
      </c>
      <c r="D12" t="s">
        <v>211</v>
      </c>
      <c r="E12">
        <v>333.3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471488</xdr:colOff>
                <xdr:row>1</xdr:row>
                <xdr:rowOff>161925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이진후</cp:lastModifiedBy>
  <cp:lastPrinted>2025-04-27T01:39:15Z</cp:lastPrinted>
  <dcterms:created xsi:type="dcterms:W3CDTF">2023-05-12T10:51:28Z</dcterms:created>
  <dcterms:modified xsi:type="dcterms:W3CDTF">2025-04-27T04:30:27Z</dcterms:modified>
</cp:coreProperties>
</file>