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ZZIN\Desktop\자격증\2. 시나공\길벗컴활1급_update_20250108 (2)\03 최신기출문제\09 22년상시01\"/>
    </mc:Choice>
  </mc:AlternateContent>
  <xr:revisionPtr revIDLastSave="0" documentId="13_ncr:1_{B68A3396-28BD-4B01-A889-A6689A3C4038}" xr6:coauthVersionLast="47" xr6:coauthVersionMax="47" xr10:uidLastSave="{00000000-0000-0000-0000-000000000000}"/>
  <bookViews>
    <workbookView xWindow="31245" yWindow="0" windowWidth="20355" windowHeight="21000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'기본작업-1'!$B$2:$K$32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 a="1"/>
  <c r="J36" i="3"/>
  <c r="K36" i="3" a="1"/>
  <c r="K36" i="3" s="1"/>
  <c r="J37" i="3" a="1"/>
  <c r="J37" i="3" s="1"/>
  <c r="K37" i="3" a="1"/>
  <c r="K37" i="3" s="1"/>
  <c r="J38" i="3" a="1"/>
  <c r="J38" i="3" s="1"/>
  <c r="K38" i="3" a="1"/>
  <c r="K38" i="3" s="1"/>
  <c r="J39" i="3" a="1"/>
  <c r="J39" i="3" s="1"/>
  <c r="K39" i="3" a="1"/>
  <c r="K39" i="3" s="1"/>
  <c r="J40" i="3" a="1"/>
  <c r="J40" i="3" s="1"/>
  <c r="K40" i="3" a="1"/>
  <c r="K40" i="3" s="1"/>
  <c r="J41" i="3" a="1"/>
  <c r="J41" i="3" s="1"/>
  <c r="K41" i="3" a="1"/>
  <c r="K41" i="3" s="1"/>
  <c r="J42" i="3" a="1"/>
  <c r="J42" i="3" s="1"/>
  <c r="K42" i="3" a="1"/>
  <c r="K42" i="3" s="1"/>
  <c r="J43" i="3" a="1"/>
  <c r="J43" i="3" s="1"/>
  <c r="K43" i="3" a="1"/>
  <c r="K43" i="3" s="1"/>
  <c r="J44" i="3" a="1"/>
  <c r="J44" i="3" s="1"/>
  <c r="K44" i="3" a="1"/>
  <c r="K44" i="3" s="1"/>
  <c r="I37" i="3" a="1"/>
  <c r="I37" i="3"/>
  <c r="I38" i="3" a="1"/>
  <c r="I38" i="3" s="1"/>
  <c r="I39" i="3" a="1"/>
  <c r="I39" i="3" s="1"/>
  <c r="I40" i="3" a="1"/>
  <c r="I40" i="3" s="1"/>
  <c r="I41" i="3" a="1"/>
  <c r="I41" i="3" s="1"/>
  <c r="I42" i="3" a="1"/>
  <c r="I42" i="3" s="1"/>
  <c r="I43" i="3" a="1"/>
  <c r="I43" i="3" s="1"/>
  <c r="I44" i="3" a="1"/>
  <c r="I44" i="3" s="1"/>
  <c r="I36" i="3" a="1"/>
  <c r="I36" i="3" s="1"/>
  <c r="D36" i="3" a="1"/>
  <c r="D36" i="3"/>
  <c r="E36" i="3" a="1"/>
  <c r="E36" i="3" s="1"/>
  <c r="D37" i="3" a="1"/>
  <c r="D37" i="3" s="1"/>
  <c r="E37" i="3" a="1"/>
  <c r="E37" i="3" s="1"/>
  <c r="D38" i="3" a="1"/>
  <c r="D38" i="3" s="1"/>
  <c r="E38" i="3" a="1"/>
  <c r="E38" i="3" s="1"/>
  <c r="C37" i="3" a="1"/>
  <c r="C37" i="3" s="1"/>
  <c r="C38" i="3" a="1"/>
  <c r="C38" i="3" s="1"/>
  <c r="C36" i="3" a="1"/>
  <c r="C36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M3" i="1"/>
  <c r="N3" i="1"/>
  <c r="B35" i="1"/>
  <c r="F4" i="7"/>
  <c r="F5" i="7"/>
  <c r="F6" i="7"/>
  <c r="F7" i="7"/>
  <c r="F8" i="7"/>
  <c r="L4" i="3" a="1"/>
  <c r="L16" i="3" a="1"/>
  <c r="L28" i="3" a="1"/>
  <c r="L18" i="3" a="1"/>
  <c r="L26" i="3" a="1"/>
  <c r="L19" i="3" a="1"/>
  <c r="L31" i="3" a="1"/>
  <c r="L5" i="3" a="1"/>
  <c r="L13" i="3" a="1"/>
  <c r="L17" i="3" a="1"/>
  <c r="L21" i="3" a="1"/>
  <c r="L29" i="3" a="1"/>
  <c r="L14" i="3" a="1"/>
  <c r="L30" i="3" a="1"/>
  <c r="L11" i="3" a="1"/>
  <c r="L9" i="3" a="1"/>
  <c r="L7" i="3" a="1"/>
  <c r="L23" i="3" a="1"/>
  <c r="L6" i="3" a="1"/>
  <c r="L8" i="3" a="1"/>
  <c r="L12" i="3" a="1"/>
  <c r="L20" i="3" a="1"/>
  <c r="L24" i="3" a="1"/>
  <c r="L32" i="3" a="1"/>
  <c r="L25" i="3" a="1"/>
  <c r="L10" i="3" a="1"/>
  <c r="L22" i="3" a="1"/>
  <c r="L15" i="3" a="1"/>
  <c r="L27" i="3" a="1"/>
  <c r="L3" i="3" a="1"/>
  <c r="L27" i="3" l="1"/>
  <c r="L15" i="3"/>
  <c r="L22" i="3"/>
  <c r="L10" i="3"/>
  <c r="L25" i="3"/>
  <c r="L32" i="3"/>
  <c r="L24" i="3"/>
  <c r="L20" i="3"/>
  <c r="L12" i="3"/>
  <c r="L8" i="3"/>
  <c r="L6" i="3"/>
  <c r="L23" i="3"/>
  <c r="L7" i="3"/>
  <c r="L9" i="3"/>
  <c r="L11" i="3"/>
  <c r="L30" i="3"/>
  <c r="L14" i="3"/>
  <c r="L29" i="3"/>
  <c r="L21" i="3"/>
  <c r="L17" i="3"/>
  <c r="L13" i="3"/>
  <c r="L5" i="3"/>
  <c r="L31" i="3"/>
  <c r="L19" i="3"/>
  <c r="L26" i="3"/>
  <c r="L18" i="3"/>
  <c r="L28" i="3"/>
  <c r="L1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1DDA09-C17D-437A-8352-0E30333FFF7A}" name="MS Access Database_Query" type="1" refreshedVersion="8" background="1">
    <dbPr connection="DSN=MS Access Database;DBQ=C:\Users\ZZIN\Desktop\자격증\2. 시나공\길벗컴활1급_update_20250108 (2)\03 최신기출문제\09 22년상시01\수강과목성적.accdb;DefaultDir=C:\Users\ZZIN\Desktop\자격증\2. 시나공\길벗컴활1급_update_20250108 (2)\03 최신기출문제\09 22년상시01;DriverId=25;FIL=MS Access;MaxBufferSize=2048;PageTimeout=5;" command="SELECT 성적현황.가입일, 성적현황.수강과목, 성적현황.`1차`, 성적현황.`2차`, 성적현황.`3차`_x000d__x000a_FROM 성적현황 성적현황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<sst xmlns="http://schemas.openxmlformats.org/spreadsheetml/2006/main" count="592" uniqueCount="168">
  <si>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</si>
  <si>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</si>
  <si>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</si>
  <si>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</si>
  <si>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</si>
  <si>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</si>
  <si>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</si>
  <si>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</si>
  <si>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</si>
  <si>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</si>
  <si>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</si>
  <si>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</si>
  <si>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</si>
  <si>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</si>
  <si>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</si>
  <si>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</si>
  <si>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</si>
  <si>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</si>
  <si>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</si>
  <si>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</si>
  <si>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</si>
  <si>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</si>
  <si>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</si>
  <si>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</si>
  <si>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</si>
  <si>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</si>
  <si>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</si>
  <si>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</si>
  <si>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</si>
  <si>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</si>
  <si>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</si>
  <si>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</si>
  <si>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</si>
  <si>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</si>
  <si>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</si>
  <si>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</si>
  <si>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</si>
  <si>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</si>
  <si>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</si>
  <si>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</si>
  <si>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</si>
  <si>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</si>
  <si>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</si>
  <si>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</si>
  <si>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</si>
  <si>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</si>
  <si>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</si>
  <si>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</si>
  <si>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</si>
  <si>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</si>
  <si>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</si>
  <si>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</si>
  <si>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</si>
  <si>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</si>
  <si>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</si>
  <si>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</si>
  <si>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</si>
  <si>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</si>
  <si>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</si>
  <si>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</si>
  <si>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</si>
  <si>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</si>
  <si>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</si>
  <si>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</si>
  <si>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</si>
  <si>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</si>
  <si>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</si>
  <si>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</si>
  <si>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</si>
  <si>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</si>
  <si>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</si>
  <si>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</si>
  <si>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</si>
  <si>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</si>
  <si>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</si>
  <si>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</si>
  <si>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</si>
  <si>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</si>
  <si>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</si>
  <si>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</si>
  <si>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</si>
  <si>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</si>
  <si>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</si>
  <si>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</si>
  <si>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</si>
  <si>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</si>
  <si>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</si>
  <si>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</si>
  <si>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</si>
  <si>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</si>
  <si>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</si>
  <si>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</si>
  <si>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</si>
  <si>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</si>
  <si>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</si>
  <si>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</si>
  <si>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</si>
  <si>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</si>
  <si>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</si>
  <si>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</si>
  <si>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</si>
  <si>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</si>
  <si>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</si>
  <si>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</si>
  <si>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</si>
  <si>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</si>
  <si>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</si>
  <si>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</si>
  <si>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</si>
  <si>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</si>
  <si>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</si>
  <si>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</si>
  <si>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</si>
  <si>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</si>
  <si>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</si>
  <si>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</si>
  <si>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</si>
  <si>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</si>
  <si>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</si>
  <si>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</si>
  <si>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</si>
  <si>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</si>
  <si>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</si>
  <si>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</si>
  <si>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</si>
  <si>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</si>
  <si>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</si>
  <si>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</si>
  <si>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</si>
  <si>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</si>
  <si>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</si>
  <si>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</si>
  <si>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</si>
  <si>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</si>
  <si>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</si>
  <si>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</si>
  <si>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</si>
  <si>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</si>
  <si>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</si>
  <si>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</si>
  <si>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</si>
  <si>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</si>
  <si>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</si>
  <si>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</si>
  <si>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</si>
  <si>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</si>
  <si>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</si>
  <si>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</si>
  <si>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</si>
  <si>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</si>
  <si>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</si>
  <si>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</si>
  <si>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</si>
  <si>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</si>
  <si>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</si>
  <si>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</si>
  <si>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</si>
  <si>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</si>
  <si>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</si>
  <si>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</si>
  <si>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평균 : 1차</t>
  </si>
  <si>
    <t>평균 : 2차</t>
  </si>
  <si>
    <t>평균 : 3차</t>
  </si>
  <si>
    <t>1사분기</t>
  </si>
  <si>
    <t>2사분기</t>
  </si>
  <si>
    <t>3사분기</t>
  </si>
  <si>
    <t>4사분기</t>
  </si>
  <si>
    <t>분기(가입일)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</si>
</sst>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  <numFmt numFmtId="181" formatCode="[Red][&gt;=280]&quot;★&quot;0;[Blue][&gt;=260]&quot;☆&quot;0;0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1" fontId="0" fillId="0" borderId="1" xfId="0" applyNumberForma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8A-4B9D-A3D4-7B3E1952F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11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ZZIN" refreshedDate="45927.373420601849" backgroundQuery="1" createdVersion="8" refreshedVersion="8" minRefreshableVersion="3" recordCount="30" xr:uid="{FE4FF758-027B-4331-843E-CD417190420D}">
  <cacheSource type="external" connectionId="1"/>
  <cacheFields count="6">
    <cacheField name="가입일" numFmtId="0" sqlType="11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5"/>
    </cacheField>
    <cacheField name="수강과목" numFmtId="0" sqlType="-9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1차" numFmtId="0" sqlType="4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 sqlType="4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 sqlType="4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분기(가입일)" numFmtId="0" databaseField="0">
      <fieldGroup base="0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2"/>
    <x v="2"/>
    <x v="2"/>
    <x v="2"/>
  </r>
  <r>
    <x v="3"/>
    <x v="3"/>
    <x v="3"/>
    <x v="2"/>
    <x v="3"/>
  </r>
  <r>
    <x v="4"/>
    <x v="4"/>
    <x v="4"/>
    <x v="3"/>
    <x v="1"/>
  </r>
  <r>
    <x v="5"/>
    <x v="5"/>
    <x v="0"/>
    <x v="2"/>
    <x v="4"/>
  </r>
  <r>
    <x v="6"/>
    <x v="2"/>
    <x v="5"/>
    <x v="4"/>
    <x v="3"/>
  </r>
  <r>
    <x v="7"/>
    <x v="6"/>
    <x v="6"/>
    <x v="0"/>
    <x v="5"/>
  </r>
  <r>
    <x v="8"/>
    <x v="5"/>
    <x v="1"/>
    <x v="2"/>
    <x v="6"/>
  </r>
  <r>
    <x v="9"/>
    <x v="2"/>
    <x v="7"/>
    <x v="3"/>
    <x v="7"/>
  </r>
  <r>
    <x v="10"/>
    <x v="7"/>
    <x v="8"/>
    <x v="5"/>
    <x v="6"/>
  </r>
  <r>
    <x v="11"/>
    <x v="4"/>
    <x v="1"/>
    <x v="6"/>
    <x v="2"/>
  </r>
  <r>
    <x v="12"/>
    <x v="2"/>
    <x v="3"/>
    <x v="1"/>
    <x v="1"/>
  </r>
  <r>
    <x v="13"/>
    <x v="2"/>
    <x v="0"/>
    <x v="4"/>
    <x v="8"/>
  </r>
  <r>
    <x v="14"/>
    <x v="8"/>
    <x v="1"/>
    <x v="6"/>
    <x v="6"/>
  </r>
  <r>
    <x v="15"/>
    <x v="7"/>
    <x v="1"/>
    <x v="5"/>
    <x v="1"/>
  </r>
  <r>
    <x v="11"/>
    <x v="8"/>
    <x v="9"/>
    <x v="2"/>
    <x v="2"/>
  </r>
  <r>
    <x v="16"/>
    <x v="0"/>
    <x v="9"/>
    <x v="7"/>
    <x v="4"/>
  </r>
  <r>
    <x v="17"/>
    <x v="4"/>
    <x v="9"/>
    <x v="2"/>
    <x v="2"/>
  </r>
  <r>
    <x v="18"/>
    <x v="6"/>
    <x v="1"/>
    <x v="0"/>
    <x v="4"/>
  </r>
  <r>
    <x v="19"/>
    <x v="8"/>
    <x v="8"/>
    <x v="6"/>
    <x v="1"/>
  </r>
  <r>
    <x v="20"/>
    <x v="1"/>
    <x v="0"/>
    <x v="4"/>
    <x v="4"/>
  </r>
  <r>
    <x v="21"/>
    <x v="6"/>
    <x v="1"/>
    <x v="3"/>
    <x v="6"/>
  </r>
  <r>
    <x v="22"/>
    <x v="6"/>
    <x v="2"/>
    <x v="5"/>
    <x v="2"/>
  </r>
  <r>
    <x v="23"/>
    <x v="6"/>
    <x v="0"/>
    <x v="8"/>
    <x v="4"/>
  </r>
  <r>
    <x v="24"/>
    <x v="7"/>
    <x v="5"/>
    <x v="3"/>
    <x v="3"/>
  </r>
  <r>
    <x v="25"/>
    <x v="2"/>
    <x v="5"/>
    <x v="3"/>
    <x v="7"/>
  </r>
  <r>
    <x v="26"/>
    <x v="8"/>
    <x v="1"/>
    <x v="5"/>
    <x v="1"/>
  </r>
  <r>
    <x v="27"/>
    <x v="8"/>
    <x v="9"/>
    <x v="4"/>
    <x v="4"/>
  </r>
  <r>
    <x v="28"/>
    <x v="3"/>
    <x v="9"/>
    <x v="3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8586E6-C6BC-4677-9272-E3549770E0E9}" name="피벗 테이블2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E11" firstHeaderRow="0" firstDataRow="1" firstDataCol="2"/>
  <pivotFields count="6">
    <pivotField compact="0" showAll="0">
      <items count="30">
        <item x="10"/>
        <item x="1"/>
        <item x="28"/>
        <item x="26"/>
        <item x="24"/>
        <item x="22"/>
        <item x="11"/>
        <item x="2"/>
        <item x="4"/>
        <item x="27"/>
        <item x="20"/>
        <item x="16"/>
        <item x="7"/>
        <item x="6"/>
        <item x="8"/>
        <item x="23"/>
        <item x="5"/>
        <item x="14"/>
        <item x="17"/>
        <item x="18"/>
        <item x="15"/>
        <item x="3"/>
        <item x="13"/>
        <item x="21"/>
        <item x="9"/>
        <item x="25"/>
        <item x="19"/>
        <item x="0"/>
        <item x="12"/>
        <item t="default"/>
      </items>
    </pivotField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dataField="1" compact="0" showAll="0"/>
    <pivotField dataField="1" compact="0" showAll="0"/>
    <pivotField dataField="1" compact="0" showAll="0"/>
    <pivotField axis="axisRow" compact="0" showAll="0">
      <items count="7">
        <item x="0"/>
        <item sd="0" x="1"/>
        <item sd="0" x="2"/>
        <item x="3"/>
        <item sd="0" x="4"/>
        <item x="5"/>
        <item t="default"/>
      </items>
    </pivotField>
  </pivotFields>
  <rowFields count="2">
    <field x="5"/>
    <field x="1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2" subtotal="average" baseField="5" baseItem="1" numFmtId="179"/>
    <dataField name="평균 : 2차" fld="3" subtotal="average" baseField="5" baseItem="1" numFmtId="179"/>
    <dataField name="평균 : 3차" fld="4" subtotal="average" baseField="5" baseItem="1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N40"/>
  <sheetViews>
    <sheetView zoomScaleNormal="100" workbookViewId="0">
      <selection activeCell="M3" sqref="M3"/>
    </sheetView>
  </sheetViews>
  <sheetFormatPr defaultRowHeight="16.5" x14ac:dyDescent="0.3"/>
  <cols>
    <col min="1" max="1" width="2" customWidth="1"/>
    <col min="2" max="2" width="9" bestFit="1" customWidth="1"/>
    <col min="3" max="3" width="13.25" bestFit="1" customWidth="1"/>
    <col min="4" max="4" width="8.125" bestFit="1" customWidth="1"/>
    <col min="5" max="5" width="17" customWidth="1"/>
    <col min="7" max="7" width="9" bestFit="1" customWidth="1"/>
    <col min="8" max="10" width="4.375" bestFit="1" customWidth="1"/>
    <col min="11" max="11" width="5.875" bestFit="1" customWidth="1"/>
  </cols>
  <sheetData>
    <row r="2" spans="2:14" x14ac:dyDescent="0.3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4" x14ac:dyDescent="0.3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  <c r="M3" t="b">
        <f>AND(MOD(LEFT($B3,2),2)=0, YEAR($C3)=2018)</f>
        <v>0</v>
      </c>
      <c r="N3" t="b">
        <f>YEAR($C3)=2018</f>
        <v>0</v>
      </c>
    </row>
    <row r="4" spans="2:14" x14ac:dyDescent="0.3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4" x14ac:dyDescent="0.3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4" x14ac:dyDescent="0.3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4" x14ac:dyDescent="0.3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4" x14ac:dyDescent="0.3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4" x14ac:dyDescent="0.3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4" x14ac:dyDescent="0.3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4" x14ac:dyDescent="0.3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4" x14ac:dyDescent="0.3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4" x14ac:dyDescent="0.3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4" x14ac:dyDescent="0.3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4" x14ac:dyDescent="0.3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4" x14ac:dyDescent="0.3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3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3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3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3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3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3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3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3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3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3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3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3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3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3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3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3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3">
      <c r="B34" s="21" t="s">
        <v>158</v>
      </c>
    </row>
    <row r="35" spans="2:11" x14ac:dyDescent="0.3">
      <c r="B35" t="b">
        <f>AND(COUNTA($H3:$J3)=3, $K3&gt;=280)</f>
        <v>0</v>
      </c>
    </row>
    <row r="37" spans="2:11" x14ac:dyDescent="0.3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3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3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3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AND(MOD(LEFT($B3,2),2)=0, YEAR($C3)=2018)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view="pageBreakPreview" zoomScale="115" zoomScaleNormal="100" zoomScaleSheetLayoutView="115" workbookViewId="0">
      <selection activeCell="B36" sqref="B36"/>
    </sheetView>
  </sheetViews>
  <sheetFormatPr defaultRowHeight="16.5" x14ac:dyDescent="0.3"/>
  <cols>
    <col min="1" max="1" width="4.125" customWidth="1"/>
    <col min="2" max="2" width="9.875" customWidth="1"/>
    <col min="3" max="3" width="13.75" customWidth="1"/>
    <col min="5" max="5" width="16" bestFit="1" customWidth="1"/>
    <col min="6" max="11" width="9.375" customWidth="1"/>
  </cols>
  <sheetData>
    <row r="2" spans="2:11" x14ac:dyDescent="0.3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3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3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3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3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3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3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3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3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3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3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3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3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3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3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3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3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3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3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3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3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3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3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3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3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3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3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3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3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3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3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3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3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3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3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3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3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3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3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3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3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3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3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3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3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3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3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3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3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  <rowBreaks count="2" manualBreakCount="2">
    <brk id="15" min="1" max="10" man="1"/>
    <brk id="35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tabSelected="1" workbookViewId="0">
      <selection activeCell="L3" sqref="L3:L32"/>
    </sheetView>
  </sheetViews>
  <sheetFormatPr defaultRowHeight="16.5" x14ac:dyDescent="0.3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 x14ac:dyDescent="0.3">
      <c r="B1" t="s">
        <v>124</v>
      </c>
    </row>
    <row r="2" spans="2:12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IF(AND(COUNTIF(F3:H3, "&gt;=60"), D3&gt;=18), "Pass", "-")</f>
        <v>Pass</v>
      </c>
      <c r="K3" s="6">
        <f>VLOOKUP(AVERAGE(F3:H3), $B$42:$D$46,3)+IF(E3=0, 0.05%)</f>
        <v>3.5000000000000003E-2</v>
      </c>
      <c r="L3" s="1" t="str" cm="1">
        <f t="array" ref="L3">fn비고(D3,E3)</f>
        <v xml:space="preserve"> </v>
      </c>
    </row>
    <row r="4" spans="2:12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IF(AND(COUNTIF(F4:H4, "&gt;=60"), D4&gt;=18), "Pass", "-")</f>
        <v>Pass</v>
      </c>
      <c r="K4" s="6">
        <f t="shared" ref="K4:K32" si="1">VLOOKUP(AVERAGE(F4:H4), $B$42:$D$46,3)+IF(E4=0, 0.05%)</f>
        <v>3.5500000000000004E-2</v>
      </c>
      <c r="L4" s="1" t="str" cm="1">
        <f t="array" ref="L4">fn비고(D4,E4)</f>
        <v>출석우수</v>
      </c>
    </row>
    <row r="5" spans="2:12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>
        <f t="shared" si="1"/>
        <v>3.5500000000000004E-2</v>
      </c>
      <c r="L5" s="1" t="str" cm="1">
        <f t="array" ref="L5">fn비고(D5,E5)</f>
        <v>출석우수</v>
      </c>
    </row>
    <row r="6" spans="2:12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>
        <f t="shared" si="1"/>
        <v>3.5000000000000003E-2</v>
      </c>
      <c r="L6" s="1" t="str" cm="1">
        <f t="array" ref="L6">fn비고(D6,E6)</f>
        <v>재수강</v>
      </c>
    </row>
    <row r="7" spans="2:12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>
        <f t="shared" si="1"/>
        <v>2.5000000000000001E-2</v>
      </c>
      <c r="L7" s="1" t="str" cm="1">
        <f t="array" ref="L7">fn비고(D7,E7)</f>
        <v xml:space="preserve"> </v>
      </c>
    </row>
    <row r="8" spans="2:12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>
        <f t="shared" si="1"/>
        <v>3.5500000000000004E-2</v>
      </c>
      <c r="L8" s="1" t="str" cm="1">
        <f t="array" ref="L8">fn비고(D8,E8)</f>
        <v>출석우수</v>
      </c>
    </row>
    <row r="9" spans="2:12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>
        <f t="shared" si="1"/>
        <v>3.5000000000000003E-2</v>
      </c>
      <c r="L9" s="1" t="str" cm="1">
        <f t="array" ref="L9">fn비고(D9,E9)</f>
        <v xml:space="preserve"> </v>
      </c>
    </row>
    <row r="10" spans="2:12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>
        <f t="shared" si="1"/>
        <v>0.05</v>
      </c>
      <c r="L10" s="1" t="str" cm="1">
        <f t="array" ref="L10">fn비고(D10,E10)</f>
        <v xml:space="preserve"> </v>
      </c>
    </row>
    <row r="11" spans="2:12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>
        <f t="shared" si="1"/>
        <v>0.03</v>
      </c>
      <c r="L11" s="1" t="str" cm="1">
        <f t="array" ref="L11">fn비고(D11,E11)</f>
        <v xml:space="preserve"> </v>
      </c>
    </row>
    <row r="12" spans="2:12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Pass</v>
      </c>
      <c r="K12" s="6">
        <f t="shared" si="1"/>
        <v>0.03</v>
      </c>
      <c r="L12" s="1" t="str" cm="1">
        <f t="array" ref="L12">fn비고(D12,E12)</f>
        <v xml:space="preserve"> </v>
      </c>
    </row>
    <row r="13" spans="2:12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>
        <f t="shared" si="1"/>
        <v>0.03</v>
      </c>
      <c r="L13" s="1" t="str" cm="1">
        <f t="array" ref="L13">fn비고(D13,E13)</f>
        <v xml:space="preserve"> </v>
      </c>
    </row>
    <row r="14" spans="2:12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>
        <f t="shared" si="1"/>
        <v>3.0499999999999999E-2</v>
      </c>
      <c r="L14" s="1" t="str" cm="1">
        <f t="array" ref="L14">fn비고(D14,E14)</f>
        <v>출석우수</v>
      </c>
    </row>
    <row r="15" spans="2:12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>
        <f t="shared" si="1"/>
        <v>3.5000000000000003E-2</v>
      </c>
      <c r="L15" s="1" t="str" cm="1">
        <f t="array" ref="L15">fn비고(D15,E15)</f>
        <v xml:space="preserve"> </v>
      </c>
    </row>
    <row r="16" spans="2:12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>
        <f t="shared" si="1"/>
        <v>0.03</v>
      </c>
      <c r="L16" s="1" t="str" cm="1">
        <f t="array" ref="L16">fn비고(D16,E16)</f>
        <v xml:space="preserve"> </v>
      </c>
    </row>
    <row r="17" spans="2:12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Pass</v>
      </c>
      <c r="K17" s="6">
        <f t="shared" si="1"/>
        <v>3.0499999999999999E-2</v>
      </c>
      <c r="L17" s="1" t="str" cm="1">
        <f t="array" ref="L17">fn비고(D17,E17)</f>
        <v>출석우수</v>
      </c>
    </row>
    <row r="18" spans="2:12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>
        <f t="shared" si="1"/>
        <v>2.5500000000000002E-2</v>
      </c>
      <c r="L18" s="1" t="str" cm="1">
        <f t="array" ref="L18">fn비고(D18,E18)</f>
        <v>출석우수</v>
      </c>
    </row>
    <row r="19" spans="2:12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>
        <f t="shared" si="1"/>
        <v>3.5500000000000004E-2</v>
      </c>
      <c r="L19" s="1" t="str" cm="1">
        <f t="array" ref="L19">fn비고(D19,E19)</f>
        <v>출석우수</v>
      </c>
    </row>
    <row r="20" spans="2:12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>
        <f t="shared" si="1"/>
        <v>0.03</v>
      </c>
      <c r="L20" s="1" t="str" cm="1">
        <f t="array" ref="L20">fn비고(D20,E20)</f>
        <v xml:space="preserve"> </v>
      </c>
    </row>
    <row r="21" spans="2:12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>
        <f t="shared" si="1"/>
        <v>3.5000000000000003E-2</v>
      </c>
      <c r="L21" s="1" t="str" cm="1">
        <f t="array" ref="L21">fn비고(D21,E21)</f>
        <v>재수강</v>
      </c>
    </row>
    <row r="22" spans="2:12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>
        <f t="shared" si="1"/>
        <v>5.0500000000000003E-2</v>
      </c>
      <c r="L22" s="1" t="str" cm="1">
        <f t="array" ref="L22">fn비고(D22,E22)</f>
        <v>출석우수</v>
      </c>
    </row>
    <row r="23" spans="2:12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>
        <f t="shared" si="1"/>
        <v>3.5500000000000004E-2</v>
      </c>
      <c r="L23" s="1" t="str" cm="1">
        <f t="array" ref="L23">fn비고(D23,E23)</f>
        <v>출석우수</v>
      </c>
    </row>
    <row r="24" spans="2:12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>
        <f t="shared" si="1"/>
        <v>5.0500000000000003E-2</v>
      </c>
      <c r="L24" s="1" t="str" cm="1">
        <f t="array" ref="L24">fn비고(D24,E24)</f>
        <v>출석우수</v>
      </c>
    </row>
    <row r="25" spans="2:12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>
        <f t="shared" si="1"/>
        <v>0.05</v>
      </c>
      <c r="L25" s="1" t="str" cm="1">
        <f t="array" ref="L25">fn비고(D25,E25)</f>
        <v xml:space="preserve"> </v>
      </c>
    </row>
    <row r="26" spans="2:12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>
        <f t="shared" si="1"/>
        <v>3.5000000000000003E-2</v>
      </c>
      <c r="L26" s="1" t="str" cm="1">
        <f t="array" ref="L26">fn비고(D26,E26)</f>
        <v xml:space="preserve"> </v>
      </c>
    </row>
    <row r="27" spans="2:12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>
        <f t="shared" si="1"/>
        <v>0.03</v>
      </c>
      <c r="L27" s="1" t="str" cm="1">
        <f t="array" ref="L27">fn비고(D27,E27)</f>
        <v xml:space="preserve"> </v>
      </c>
    </row>
    <row r="28" spans="2:12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>
        <f t="shared" si="1"/>
        <v>3.5500000000000004E-2</v>
      </c>
      <c r="L28" s="1" t="str" cm="1">
        <f t="array" ref="L28">fn비고(D28,E28)</f>
        <v>출석우수</v>
      </c>
    </row>
    <row r="29" spans="2:12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>
        <f t="shared" si="1"/>
        <v>3.0499999999999999E-2</v>
      </c>
      <c r="L29" s="1" t="str" cm="1">
        <f t="array" ref="L29">fn비고(D29,E29)</f>
        <v>출석우수</v>
      </c>
    </row>
    <row r="30" spans="2:12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>
        <f t="shared" si="1"/>
        <v>0.03</v>
      </c>
      <c r="L30" s="1" t="str" cm="1">
        <f t="array" ref="L30">fn비고(D30,E30)</f>
        <v xml:space="preserve"> </v>
      </c>
    </row>
    <row r="31" spans="2:12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>
        <f t="shared" si="1"/>
        <v>0.03</v>
      </c>
      <c r="L31" s="1" t="str" cm="1">
        <f t="array" ref="L31">fn비고(D31,E31)</f>
        <v xml:space="preserve"> </v>
      </c>
    </row>
    <row r="32" spans="2:12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Pass</v>
      </c>
      <c r="K32" s="6">
        <f t="shared" si="1"/>
        <v>3.0499999999999999E-2</v>
      </c>
      <c r="L32" s="1" t="str" cm="1">
        <f t="array" ref="L32">fn비고(D32,E32)</f>
        <v>출석우수</v>
      </c>
    </row>
    <row r="34" spans="2:11" x14ac:dyDescent="0.3">
      <c r="B34" t="s">
        <v>128</v>
      </c>
      <c r="H34" t="s">
        <v>129</v>
      </c>
    </row>
    <row r="35" spans="2:11" x14ac:dyDescent="0.3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3">
      <c r="B36" s="5" t="s">
        <v>134</v>
      </c>
      <c r="C36" s="1">
        <f t="array" ref="C36">COUNT(IF( (FIND($B36,$C$3:$C$32)&gt;=1)*(FIND(C$35,$C$3:$C$32)&gt;=1),1))</f>
        <v>2</v>
      </c>
      <c r="D36" s="1">
        <f t="array" ref="D36">COUNT(IF( (FIND($B36,$C$3:$C$32)&gt;=1)*(FIND(D$35,$C$3:$C$32)&gt;=1),1))</f>
        <v>5</v>
      </c>
      <c r="E36" s="1">
        <f t="array" ref="E36">COUNT(IF( (FIND($B36,$C$3:$C$32)&gt;=1)*(FIND(E$35,$C$3:$C$32)&gt;=1),1))</f>
        <v>5</v>
      </c>
      <c r="H36" s="4" t="s">
        <v>90</v>
      </c>
      <c r="I36" s="4">
        <f t="array" ref="I36">INDEX(F$3:F$32,MATCH(MAX(($C$3:$C$32=$H36)*F$3:F$32),($C$3:$C$32=$H36)*F$3:F$32,0))</f>
        <v>100</v>
      </c>
      <c r="J36" s="4">
        <f t="array" ref="J36">INDEX(G$3:G$32,MATCH(MAX(($C$3:$C$32=$H36)*G$3:G$32),($C$3:$C$32=$H36)*G$3:G$32,0))</f>
        <v>90</v>
      </c>
      <c r="K36" s="4">
        <f t="array" ref="K36">INDEX(H$3:H$32,MATCH(MAX(($C$3:$C$32=$H36)*H$3:H$32),($C$3:$C$32=$H36)*H$3:H$32,0))</f>
        <v>100</v>
      </c>
    </row>
    <row r="37" spans="2:11" x14ac:dyDescent="0.3">
      <c r="B37" s="5" t="s">
        <v>135</v>
      </c>
      <c r="C37" s="1">
        <f t="array" ref="C37">COUNT(IF( (FIND($B37,$C$3:$C$32)&gt;=1)*(FIND(C$35,$C$3:$C$32)&gt;=1),1))</f>
        <v>3</v>
      </c>
      <c r="D37" s="1">
        <f t="array" ref="D37">COUNT(IF( (FIND($B37,$C$3:$C$32)&gt;=1)*(FIND(D$35,$C$3:$C$32)&gt;=1),1))</f>
        <v>2</v>
      </c>
      <c r="E37" s="1">
        <f t="array" ref="E37">COUNT(IF( (FIND($B37,$C$3:$C$32)&gt;=1)*(FIND(E$35,$C$3:$C$32)&gt;=1),1))</f>
        <v>2</v>
      </c>
      <c r="H37" s="4" t="s">
        <v>93</v>
      </c>
      <c r="I37" s="4">
        <f t="array" ref="I37">INDEX(F$3:F$32,MATCH(MAX(($C$3:$C$32=$H37)*F$3:F$32),($C$3:$C$32=$H37)*F$3:F$32,0))</f>
        <v>90</v>
      </c>
      <c r="J37" s="4">
        <f t="array" ref="J37">INDEX(G$3:G$32,MATCH(MAX(($C$3:$C$32=$H37)*G$3:G$32),($C$3:$C$32=$H37)*G$3:G$32,0))</f>
        <v>100</v>
      </c>
      <c r="K37" s="4">
        <f t="array" ref="K37">INDEX(H$3:H$32,MATCH(MAX(($C$3:$C$32=$H37)*H$3:H$32),($C$3:$C$32=$H37)*H$3:H$32,0))</f>
        <v>100</v>
      </c>
    </row>
    <row r="38" spans="2:11" x14ac:dyDescent="0.3">
      <c r="B38" s="5" t="s">
        <v>136</v>
      </c>
      <c r="C38" s="1">
        <f t="array" ref="C38">COUNT(IF( (FIND($B38,$C$3:$C$32)&gt;=1)*(FIND(C$35,$C$3:$C$32)&gt;=1),1))</f>
        <v>6</v>
      </c>
      <c r="D38" s="1">
        <f t="array" ref="D38">COUNT(IF( (FIND($B38,$C$3:$C$32)&gt;=1)*(FIND(D$35,$C$3:$C$32)&gt;=1),1))</f>
        <v>3</v>
      </c>
      <c r="E38" s="1">
        <f t="array" ref="E38">COUNT(IF( (FIND($B38,$C$3:$C$32)&gt;=1)*(FIND(E$35,$C$3:$C$32)&gt;=1),1))</f>
        <v>2</v>
      </c>
      <c r="H38" s="4" t="s">
        <v>88</v>
      </c>
      <c r="I38" s="4">
        <f t="array" ref="I38">INDEX(F$3:F$32,MATCH(MAX(($C$3:$C$32=$H38)*F$3:F$32),($C$3:$C$32=$H38)*F$3:F$32,0))</f>
        <v>100</v>
      </c>
      <c r="J38" s="4">
        <f t="array" ref="J38">INDEX(G$3:G$32,MATCH(MAX(($C$3:$C$32=$H38)*G$3:G$32),($C$3:$C$32=$H38)*G$3:G$32,0))</f>
        <v>100</v>
      </c>
      <c r="K38" s="4">
        <f t="array" ref="K38">INDEX(H$3:H$32,MATCH(MAX(($C$3:$C$32=$H38)*H$3:H$32),($C$3:$C$32=$H38)*H$3:H$32,0))</f>
        <v>85</v>
      </c>
    </row>
    <row r="39" spans="2:11" x14ac:dyDescent="0.3">
      <c r="H39" s="4" t="s">
        <v>91</v>
      </c>
      <c r="I39" s="4">
        <f t="array" ref="I39">INDEX(F$3:F$32,MATCH(MAX(($C$3:$C$32=$H39)*F$3:F$32),($C$3:$C$32=$H39)*F$3:F$32,0))</f>
        <v>90</v>
      </c>
      <c r="J39" s="4">
        <f t="array" ref="J39">INDEX(G$3:G$32,MATCH(MAX(($C$3:$C$32=$H39)*G$3:G$32),($C$3:$C$32=$H39)*G$3:G$32,0))</f>
        <v>90</v>
      </c>
      <c r="K39" s="4">
        <f t="array" ref="K39">INDEX(H$3:H$32,MATCH(MAX(($C$3:$C$32=$H39)*H$3:H$32),($C$3:$C$32=$H39)*H$3:H$32,0))</f>
        <v>100</v>
      </c>
    </row>
    <row r="40" spans="2:11" x14ac:dyDescent="0.3">
      <c r="B40" t="s">
        <v>137</v>
      </c>
      <c r="H40" s="4" t="s">
        <v>108</v>
      </c>
      <c r="I40" s="4">
        <f t="array" ref="I40">INDEX(F$3:F$32,MATCH(MAX(($C$3:$C$32=$H40)*F$3:F$32),($C$3:$C$32=$H40)*F$3:F$32,0))</f>
        <v>100</v>
      </c>
      <c r="J40" s="4">
        <f t="array" ref="J40">INDEX(G$3:G$32,MATCH(MAX(($C$3:$C$32=$H40)*G$3:G$32),($C$3:$C$32=$H40)*G$3:G$32,0))</f>
        <v>85</v>
      </c>
      <c r="K40" s="4">
        <f t="array" ref="K40">INDEX(H$3:H$32,MATCH(MAX(($C$3:$C$32=$H40)*H$3:H$32),($C$3:$C$32=$H40)*H$3:H$32,0))</f>
        <v>90</v>
      </c>
    </row>
    <row r="41" spans="2:11" x14ac:dyDescent="0.3">
      <c r="B41" s="18" t="s">
        <v>138</v>
      </c>
      <c r="C41" s="19"/>
      <c r="D41" s="7" t="s">
        <v>126</v>
      </c>
      <c r="H41" s="4" t="s">
        <v>95</v>
      </c>
      <c r="I41" s="4">
        <f t="array" ref="I41">INDEX(F$3:F$32,MATCH(MAX(($C$3:$C$32=$H41)*F$3:F$32),($C$3:$C$32=$H41)*F$3:F$32,0))</f>
        <v>90</v>
      </c>
      <c r="J41" s="4">
        <f t="array" ref="J41">INDEX(G$3:G$32,MATCH(MAX(($C$3:$C$32=$H41)*G$3:G$32),($C$3:$C$32=$H41)*G$3:G$32,0))</f>
        <v>100</v>
      </c>
      <c r="K41" s="4">
        <f t="array" ref="K41">INDEX(H$3:H$32,MATCH(MAX(($C$3:$C$32=$H41)*H$3:H$32),($C$3:$C$32=$H41)*H$3:H$32,0))</f>
        <v>70</v>
      </c>
    </row>
    <row r="42" spans="2:11" x14ac:dyDescent="0.3">
      <c r="B42" s="1">
        <v>0</v>
      </c>
      <c r="C42" s="8">
        <v>60</v>
      </c>
      <c r="D42" s="9">
        <v>0</v>
      </c>
      <c r="H42" s="4" t="s">
        <v>97</v>
      </c>
      <c r="I42" s="4">
        <f t="array" ref="I42">INDEX(F$3:F$32,MATCH(MAX(($C$3:$C$32=$H42)*F$3:F$32),($C$3:$C$32=$H42)*F$3:F$32,0))</f>
        <v>100</v>
      </c>
      <c r="J42" s="4">
        <f t="array" ref="J42">INDEX(G$3:G$32,MATCH(MAX(($C$3:$C$32=$H42)*G$3:G$32),($C$3:$C$32=$H42)*G$3:G$32,0))</f>
        <v>100</v>
      </c>
      <c r="K42" s="4">
        <f t="array" ref="K42">INDEX(H$3:H$32,MATCH(MAX(($C$3:$C$32=$H42)*H$3:H$32),($C$3:$C$32=$H42)*H$3:H$32,0))</f>
        <v>100</v>
      </c>
    </row>
    <row r="43" spans="2:11" x14ac:dyDescent="0.3">
      <c r="B43" s="10">
        <v>60</v>
      </c>
      <c r="C43" s="8">
        <v>70</v>
      </c>
      <c r="D43" s="11">
        <v>2.5000000000000001E-2</v>
      </c>
      <c r="H43" s="4" t="s">
        <v>105</v>
      </c>
      <c r="I43" s="4">
        <f t="array" ref="I43">INDEX(F$3:F$32,MATCH(MAX(($C$3:$C$32=$H43)*F$3:F$32),($C$3:$C$32=$H43)*F$3:F$32,0))</f>
        <v>100</v>
      </c>
      <c r="J43" s="4">
        <f t="array" ref="J43">INDEX(G$3:G$32,MATCH(MAX(($C$3:$C$32=$H43)*G$3:G$32),($C$3:$C$32=$H43)*G$3:G$32,0))</f>
        <v>75</v>
      </c>
      <c r="K43" s="4">
        <f t="array" ref="K43">INDEX(H$3:H$32,MATCH(MAX(($C$3:$C$32=$H43)*H$3:H$32),($C$3:$C$32=$H43)*H$3:H$32,0))</f>
        <v>90</v>
      </c>
    </row>
    <row r="44" spans="2:11" x14ac:dyDescent="0.3">
      <c r="B44" s="10">
        <v>70</v>
      </c>
      <c r="C44" s="8">
        <v>80</v>
      </c>
      <c r="D44" s="9">
        <v>0.03</v>
      </c>
      <c r="H44" s="4" t="s">
        <v>103</v>
      </c>
      <c r="I44" s="4">
        <f t="array" ref="I44">INDEX(F$3:F$32,MATCH(MAX(($C$3:$C$32=$H44)*F$3:F$32),($C$3:$C$32=$H44)*F$3:F$32,0))</f>
        <v>85</v>
      </c>
      <c r="J44" s="4">
        <f t="array" ref="J44">INDEX(G$3:G$32,MATCH(MAX(($C$3:$C$32=$H44)*G$3:G$32),($C$3:$C$32=$H44)*G$3:G$32,0))</f>
        <v>100</v>
      </c>
      <c r="K44" s="4">
        <f t="array" ref="K44">INDEX(H$3:H$32,MATCH(MAX(($C$3:$C$32=$H44)*H$3:H$32),($C$3:$C$32=$H44)*H$3:H$32,0))</f>
        <v>85</v>
      </c>
    </row>
    <row r="45" spans="2:11" x14ac:dyDescent="0.3">
      <c r="B45" s="10">
        <v>80</v>
      </c>
      <c r="C45" s="8">
        <v>90</v>
      </c>
      <c r="D45" s="11">
        <v>3.5000000000000003E-2</v>
      </c>
    </row>
    <row r="46" spans="2:11" x14ac:dyDescent="0.3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workbookViewId="0">
      <selection activeCell="A5" sqref="A5"/>
    </sheetView>
  </sheetViews>
  <sheetFormatPr defaultRowHeight="16.5" x14ac:dyDescent="0.3"/>
  <cols>
    <col min="1" max="1" width="20.5" bestFit="1" customWidth="1"/>
    <col min="2" max="2" width="16" bestFit="1" customWidth="1"/>
    <col min="3" max="5" width="10.25" bestFit="1" customWidth="1"/>
  </cols>
  <sheetData>
    <row r="2" spans="1:5" x14ac:dyDescent="0.3">
      <c r="A2" s="22" t="s">
        <v>167</v>
      </c>
      <c r="B2" s="22" t="s">
        <v>1</v>
      </c>
      <c r="C2" t="s">
        <v>160</v>
      </c>
      <c r="D2" t="s">
        <v>161</v>
      </c>
      <c r="E2" t="s">
        <v>162</v>
      </c>
    </row>
    <row r="3" spans="1:5" x14ac:dyDescent="0.3">
      <c r="A3" t="s">
        <v>163</v>
      </c>
      <c r="C3" s="23">
        <v>75</v>
      </c>
      <c r="D3" s="23">
        <v>76.25</v>
      </c>
      <c r="E3" s="23">
        <v>81.25</v>
      </c>
    </row>
    <row r="4" spans="1:5" x14ac:dyDescent="0.3">
      <c r="A4" t="s">
        <v>164</v>
      </c>
      <c r="C4" s="23">
        <v>86.785714285714292</v>
      </c>
      <c r="D4" s="23">
        <v>82.5</v>
      </c>
      <c r="E4" s="23">
        <v>80.357142857142861</v>
      </c>
    </row>
    <row r="5" spans="1:5" x14ac:dyDescent="0.3">
      <c r="A5" t="s">
        <v>165</v>
      </c>
      <c r="C5" s="23">
        <v>71.666666666666671</v>
      </c>
      <c r="D5" s="23">
        <v>90.833333333333329</v>
      </c>
      <c r="E5" s="23">
        <v>76.666666666666671</v>
      </c>
    </row>
    <row r="6" spans="1:5" x14ac:dyDescent="0.3">
      <c r="B6" t="s">
        <v>14</v>
      </c>
      <c r="C6" s="23">
        <v>55</v>
      </c>
      <c r="D6" s="23">
        <v>100</v>
      </c>
      <c r="E6" s="23">
        <v>60</v>
      </c>
    </row>
    <row r="7" spans="1:5" x14ac:dyDescent="0.3">
      <c r="B7" t="s">
        <v>19</v>
      </c>
      <c r="C7" s="23">
        <v>65</v>
      </c>
      <c r="D7" s="23">
        <v>77.5</v>
      </c>
      <c r="E7" s="23">
        <v>75</v>
      </c>
    </row>
    <row r="8" spans="1:5" x14ac:dyDescent="0.3">
      <c r="B8" t="s">
        <v>32</v>
      </c>
      <c r="C8" s="23">
        <v>77.5</v>
      </c>
      <c r="D8" s="23">
        <v>95</v>
      </c>
      <c r="E8" s="23">
        <v>75</v>
      </c>
    </row>
    <row r="9" spans="1:5" x14ac:dyDescent="0.3">
      <c r="B9" t="s">
        <v>37</v>
      </c>
      <c r="C9" s="23">
        <v>90</v>
      </c>
      <c r="D9" s="23">
        <v>100</v>
      </c>
      <c r="E9" s="23">
        <v>100</v>
      </c>
    </row>
    <row r="10" spans="1:5" x14ac:dyDescent="0.3">
      <c r="A10" t="s">
        <v>166</v>
      </c>
      <c r="C10" s="23">
        <v>79.166666666666671</v>
      </c>
      <c r="D10" s="23">
        <v>75</v>
      </c>
      <c r="E10" s="23">
        <v>78.333333333333329</v>
      </c>
    </row>
    <row r="11" spans="1:5" x14ac:dyDescent="0.3">
      <c r="A11" t="s">
        <v>159</v>
      </c>
      <c r="C11" s="23">
        <v>80.666666666666671</v>
      </c>
      <c r="D11" s="23">
        <v>81.833333333333329</v>
      </c>
      <c r="E11" s="23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workbookViewId="0">
      <selection activeCell="H26" sqref="H26"/>
    </sheetView>
  </sheetViews>
  <sheetFormatPr defaultRowHeight="16.5" x14ac:dyDescent="0.3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3">
      <c r="B1" t="s">
        <v>139</v>
      </c>
      <c r="F1" t="s">
        <v>140</v>
      </c>
    </row>
    <row r="2" spans="2:8" x14ac:dyDescent="0.3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3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3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3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3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3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3">
      <c r="B9" t="s">
        <v>149</v>
      </c>
      <c r="F9" t="s">
        <v>150</v>
      </c>
    </row>
    <row r="10" spans="2:8" x14ac:dyDescent="0.3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3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3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3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3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3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3">
      <c r="B17" t="s">
        <v>151</v>
      </c>
    </row>
    <row r="18" spans="2:4" x14ac:dyDescent="0.3">
      <c r="B18" s="1" t="s">
        <v>141</v>
      </c>
      <c r="C18" s="13" t="s">
        <v>142</v>
      </c>
      <c r="D18" s="13" t="s">
        <v>143</v>
      </c>
    </row>
    <row r="19" spans="2:4" x14ac:dyDescent="0.3">
      <c r="B19" s="1" t="s">
        <v>148</v>
      </c>
      <c r="C19" s="14">
        <v>1850</v>
      </c>
      <c r="D19" s="14">
        <v>1781.75</v>
      </c>
    </row>
    <row r="20" spans="2:4" x14ac:dyDescent="0.3">
      <c r="B20" s="1" t="s">
        <v>146</v>
      </c>
      <c r="C20" s="14">
        <v>1375</v>
      </c>
      <c r="D20" s="14">
        <v>1313.5</v>
      </c>
    </row>
    <row r="21" spans="2:4" x14ac:dyDescent="0.3">
      <c r="B21" s="1" t="s">
        <v>147</v>
      </c>
      <c r="C21" s="14">
        <v>1212.5</v>
      </c>
      <c r="D21" s="14">
        <v>1231</v>
      </c>
    </row>
    <row r="22" spans="2:4" x14ac:dyDescent="0.3">
      <c r="B22" s="1" t="s">
        <v>145</v>
      </c>
      <c r="C22" s="14">
        <v>1162.5</v>
      </c>
      <c r="D22" s="14">
        <v>1141.5</v>
      </c>
    </row>
    <row r="23" spans="2:4" x14ac:dyDescent="0.3">
      <c r="B23" s="1" t="s">
        <v>144</v>
      </c>
      <c r="C23" s="14">
        <v>1100</v>
      </c>
      <c r="D23" s="14">
        <v>1101.75</v>
      </c>
    </row>
  </sheetData>
  <sortState xmlns:xlrd2="http://schemas.microsoft.com/office/spreadsheetml/2017/richdata2" ref="F11:H15">
    <sortCondition ref="F11:F15" customList="냉장고,TV,세탁기,인덕션,의류건조"/>
  </sortState>
  <dataConsolidate function="average" topLabels="1">
    <dataRefs count="4">
      <dataRef ref="C2:D7" sheet="분석작업-2"/>
      <dataRef ref="G2:H7" sheet="분석작업-2"/>
      <dataRef ref="C10:D15" sheet="분석작업-2"/>
      <dataRef ref="G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workbookViewId="0">
      <selection activeCell="L15" sqref="L15"/>
    </sheetView>
  </sheetViews>
  <sheetFormatPr defaultRowHeight="16.5" x14ac:dyDescent="0.3"/>
  <cols>
    <col min="1" max="1" width="3.125" customWidth="1"/>
    <col min="3" max="3" width="16" bestFit="1" customWidth="1"/>
    <col min="4" max="5" width="9" bestFit="1" customWidth="1"/>
    <col min="6" max="8" width="6" customWidth="1"/>
    <col min="10" max="10" width="2.625" customWidth="1"/>
    <col min="11" max="11" width="11.125" customWidth="1"/>
  </cols>
  <sheetData>
    <row r="2" spans="2:9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4">
        <v>250</v>
      </c>
    </row>
    <row r="4" spans="2:9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4">
        <v>240</v>
      </c>
    </row>
    <row r="5" spans="2:9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4">
        <v>265</v>
      </c>
    </row>
    <row r="6" spans="2:9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4">
        <v>265</v>
      </c>
    </row>
    <row r="7" spans="2:9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4">
        <v>205</v>
      </c>
    </row>
    <row r="8" spans="2:9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4">
        <v>260</v>
      </c>
    </row>
    <row r="9" spans="2:9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4">
        <v>265</v>
      </c>
    </row>
    <row r="10" spans="2:9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4">
        <v>290</v>
      </c>
    </row>
    <row r="11" spans="2:9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4">
        <v>230</v>
      </c>
    </row>
    <row r="12" spans="2:9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4">
        <v>230</v>
      </c>
    </row>
    <row r="13" spans="2:9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4">
        <v>235</v>
      </c>
    </row>
    <row r="14" spans="2:9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4">
        <v>210</v>
      </c>
    </row>
    <row r="15" spans="2:9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4">
        <v>250</v>
      </c>
    </row>
    <row r="16" spans="2:9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4">
        <v>215</v>
      </c>
    </row>
    <row r="17" spans="2:9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4">
        <v>215</v>
      </c>
    </row>
    <row r="18" spans="2:9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4">
        <v>200</v>
      </c>
    </row>
    <row r="19" spans="2:9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4">
        <v>240</v>
      </c>
    </row>
    <row r="20" spans="2:9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4">
        <v>220</v>
      </c>
    </row>
    <row r="21" spans="2:9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4">
        <v>260</v>
      </c>
    </row>
    <row r="22" spans="2:9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4">
        <v>280</v>
      </c>
    </row>
    <row r="23" spans="2:9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4">
        <v>255</v>
      </c>
    </row>
    <row r="24" spans="2:9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4">
        <v>270</v>
      </c>
    </row>
    <row r="25" spans="2:9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4">
        <v>280</v>
      </c>
    </row>
    <row r="26" spans="2:9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4">
        <v>245</v>
      </c>
    </row>
    <row r="27" spans="2:9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4">
        <v>235</v>
      </c>
    </row>
    <row r="28" spans="2:9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4">
        <v>250</v>
      </c>
    </row>
    <row r="29" spans="2:9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4">
        <v>230</v>
      </c>
    </row>
    <row r="30" spans="2:9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4">
        <v>230</v>
      </c>
    </row>
    <row r="31" spans="2:9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4">
        <v>220</v>
      </c>
    </row>
    <row r="32" spans="2:9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4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workbookViewId="0">
      <selection activeCell="I34" sqref="I34"/>
    </sheetView>
  </sheetViews>
  <sheetFormatPr defaultRowHeight="16.5" x14ac:dyDescent="0.3"/>
  <cols>
    <col min="2" max="2" width="11" bestFit="1" customWidth="1"/>
    <col min="3" max="3" width="11.625" customWidth="1"/>
    <col min="4" max="4" width="10.5" customWidth="1"/>
    <col min="5" max="5" width="10.875" bestFit="1" customWidth="1"/>
  </cols>
  <sheetData>
    <row r="1" spans="2:6" ht="20.25" x14ac:dyDescent="0.3">
      <c r="B1" s="20" t="s">
        <v>152</v>
      </c>
      <c r="C1" s="20"/>
      <c r="D1" s="20"/>
      <c r="E1" s="20"/>
      <c r="F1" s="20"/>
    </row>
    <row r="3" spans="2:6" x14ac:dyDescent="0.3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3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3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3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3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3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3">
      <c r="E9" s="16"/>
    </row>
    <row r="11" spans="2:6" x14ac:dyDescent="0.3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workbookViewId="0">
      <selection activeCell="H8" sqref="H8"/>
    </sheetView>
  </sheetViews>
  <sheetFormatPr defaultRowHeight="16.5" x14ac:dyDescent="0.3"/>
  <cols>
    <col min="1" max="1" width="2.625" customWidth="1"/>
    <col min="2" max="3" width="12.375" customWidth="1"/>
    <col min="4" max="4" width="9.375" customWidth="1"/>
    <col min="5" max="5" width="10.625" customWidth="1"/>
    <col min="6" max="6" width="11.75" customWidth="1"/>
    <col min="7" max="8" width="11.125" customWidth="1"/>
    <col min="9" max="9" width="3.375" customWidth="1"/>
    <col min="10" max="10" width="16" bestFit="1" customWidth="1"/>
  </cols>
  <sheetData>
    <row r="3" spans="2:10" x14ac:dyDescent="0.3">
      <c r="B3" s="17" t="s">
        <v>156</v>
      </c>
      <c r="J3" t="s">
        <v>157</v>
      </c>
    </row>
    <row r="4" spans="2:10" x14ac:dyDescent="0.3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3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3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3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3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3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3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3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3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3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3">
      <c r="B14" s="2"/>
      <c r="C14" s="4"/>
      <c r="D14" s="4"/>
      <c r="E14" s="4"/>
      <c r="F14" s="4"/>
      <c r="G14" s="4"/>
      <c r="H14" s="4"/>
    </row>
    <row r="15" spans="2:10" x14ac:dyDescent="0.3">
      <c r="B15" s="2"/>
      <c r="C15" s="4"/>
      <c r="D15" s="4"/>
      <c r="E15" s="4"/>
      <c r="F15" s="4"/>
      <c r="G15" s="4"/>
      <c r="H15" s="4"/>
    </row>
    <row r="16" spans="2:10" x14ac:dyDescent="0.3">
      <c r="B16" s="1"/>
      <c r="C16" s="4"/>
      <c r="D16" s="4"/>
      <c r="E16" s="4"/>
      <c r="F16" s="4"/>
      <c r="G16" s="4"/>
      <c r="H16" s="4"/>
    </row>
    <row r="17" spans="2:8" x14ac:dyDescent="0.3">
      <c r="B17" s="2"/>
      <c r="C17" s="4"/>
      <c r="D17" s="4"/>
      <c r="E17" s="4"/>
      <c r="F17" s="4"/>
      <c r="G17" s="4"/>
      <c r="H17" s="4"/>
    </row>
    <row r="18" spans="2:8" x14ac:dyDescent="0.3">
      <c r="B18" s="2"/>
      <c r="C18" s="4"/>
      <c r="D18" s="4"/>
      <c r="E18" s="4"/>
      <c r="F18" s="4"/>
      <c r="G18" s="4"/>
      <c r="H18" s="4"/>
    </row>
    <row r="19" spans="2:8" x14ac:dyDescent="0.3">
      <c r="B19" s="2"/>
      <c r="C19" s="4"/>
      <c r="D19" s="4"/>
      <c r="E19" s="4"/>
      <c r="F19" s="4"/>
      <c r="G19" s="4"/>
      <c r="H19" s="4"/>
    </row>
    <row r="20" spans="2:8" x14ac:dyDescent="0.3">
      <c r="B20" s="2"/>
      <c r="C20" s="4"/>
      <c r="D20" s="4"/>
      <c r="E20" s="4"/>
      <c r="F20" s="4"/>
      <c r="G20" s="4"/>
      <c r="H20" s="4"/>
    </row>
    <row r="21" spans="2:8" x14ac:dyDescent="0.3">
      <c r="B21" s="2"/>
      <c r="C21" s="4"/>
      <c r="D21" s="4"/>
      <c r="E21" s="4"/>
      <c r="F21" s="4"/>
      <c r="G21" s="4"/>
      <c r="H21" s="4"/>
    </row>
    <row r="22" spans="2:8" x14ac:dyDescent="0.3">
      <c r="B22" s="2"/>
      <c r="C22" s="4"/>
      <c r="D22" s="4"/>
      <c r="E22" s="4"/>
      <c r="F22" s="4"/>
      <c r="G22" s="4"/>
      <c r="H22" s="4"/>
    </row>
    <row r="23" spans="2:8" x14ac:dyDescent="0.3">
      <c r="B23" s="2"/>
      <c r="C23" s="4"/>
      <c r="D23" s="4"/>
      <c r="E23" s="4"/>
      <c r="F23" s="4"/>
      <c r="G23" s="4"/>
      <c r="H23" s="4"/>
    </row>
    <row r="24" spans="2:8" x14ac:dyDescent="0.3">
      <c r="B24" s="2"/>
      <c r="C24" s="4"/>
      <c r="D24" s="4"/>
      <c r="E24" s="4"/>
      <c r="F24" s="4"/>
      <c r="G24" s="4"/>
      <c r="H24" s="4"/>
    </row>
    <row r="25" spans="2:8" x14ac:dyDescent="0.3">
      <c r="B25" s="2"/>
      <c r="C25" s="4"/>
      <c r="D25" s="4"/>
      <c r="E25" s="4"/>
      <c r="F25" s="4"/>
      <c r="G25" s="4"/>
      <c r="H25" s="4"/>
    </row>
    <row r="26" spans="2:8" x14ac:dyDescent="0.3">
      <c r="B26" s="2"/>
      <c r="C26" s="4"/>
      <c r="D26" s="4"/>
      <c r="E26" s="4"/>
      <c r="F26" s="4"/>
      <c r="G26" s="4"/>
      <c r="H26" s="4"/>
    </row>
    <row r="27" spans="2:8" x14ac:dyDescent="0.3">
      <c r="B27" s="2"/>
      <c r="C27" s="4"/>
      <c r="D27" s="4"/>
      <c r="E27" s="4"/>
      <c r="F27" s="4"/>
      <c r="G27" s="4"/>
      <c r="H27" s="4"/>
    </row>
    <row r="28" spans="2:8" x14ac:dyDescent="0.3">
      <c r="B28" s="2"/>
      <c r="C28" s="4"/>
      <c r="D28" s="4"/>
      <c r="E28" s="4"/>
      <c r="F28" s="4"/>
      <c r="G28" s="4"/>
      <c r="H28" s="4"/>
    </row>
    <row r="29" spans="2:8" x14ac:dyDescent="0.3">
      <c r="B29" s="2"/>
      <c r="C29" s="4"/>
      <c r="D29" s="4"/>
      <c r="E29" s="4"/>
      <c r="F29" s="4"/>
      <c r="G29" s="4"/>
      <c r="H29" s="4"/>
    </row>
    <row r="30" spans="2:8" x14ac:dyDescent="0.3">
      <c r="B30" s="2"/>
      <c r="C30" s="4"/>
      <c r="D30" s="4"/>
      <c r="E30" s="4"/>
      <c r="F30" s="4"/>
      <c r="G30" s="4"/>
      <c r="H30" s="4"/>
    </row>
    <row r="31" spans="2:8" x14ac:dyDescent="0.3">
      <c r="B31" s="2"/>
      <c r="C31" s="4"/>
      <c r="D31" s="4"/>
      <c r="E31" s="4"/>
      <c r="F31" s="4"/>
      <c r="G31" s="4"/>
      <c r="H31" s="4"/>
    </row>
    <row r="32" spans="2:8" x14ac:dyDescent="0.3">
      <c r="B32" s="2"/>
      <c r="C32" s="4"/>
      <c r="D32" s="4"/>
      <c r="E32" s="4"/>
      <c r="F32" s="4"/>
      <c r="G32" s="4"/>
      <c r="H32" s="4"/>
    </row>
    <row r="33" spans="2:8" x14ac:dyDescent="0.3">
      <c r="B33" s="2"/>
      <c r="C33" s="4"/>
      <c r="D33" s="4"/>
      <c r="E33" s="4"/>
      <c r="F33" s="4"/>
      <c r="G33" s="4"/>
      <c r="H33" s="4"/>
    </row>
    <row r="34" spans="2:8" x14ac:dyDescent="0.3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9525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114300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윤진 윤</cp:lastModifiedBy>
  <cp:lastPrinted>2025-09-26T23:53:57Z</cp:lastPrinted>
  <dcterms:created xsi:type="dcterms:W3CDTF">2023-05-12T10:51:28Z</dcterms:created>
  <dcterms:modified xsi:type="dcterms:W3CDTF">2025-09-28T01:10:27Z</dcterms:modified>
</cp:coreProperties>
</file>