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9 22년상시01\"/>
    </mc:Choice>
  </mc:AlternateContent>
  <xr:revisionPtr revIDLastSave="0" documentId="13_ncr:1_{6DC08FDF-BAB0-4967-A5DB-80A13CAB8F64}" xr6:coauthVersionLast="47" xr6:coauthVersionMax="47" xr10:uidLastSave="{00000000-0000-0000-0000-000000000000}"/>
  <bookViews>
    <workbookView xWindow="-108" yWindow="-108" windowWidth="23256" windowHeight="12576" activeTab="3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eta.MATCH" hidden="1" xlm="1">#NAME?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 a="1"/>
  <c r="J36" i="3" s="1"/>
  <c r="K36" i="3" a="1"/>
  <c r="K36" i="3"/>
  <c r="J37" i="3" a="1"/>
  <c r="J37" i="3" s="1"/>
  <c r="K37" i="3" a="1"/>
  <c r="K37" i="3"/>
  <c r="J38" i="3" a="1"/>
  <c r="J38" i="3" s="1"/>
  <c r="K38" i="3" a="1"/>
  <c r="K38" i="3"/>
  <c r="J39" i="3" a="1"/>
  <c r="J39" i="3" s="1"/>
  <c r="K39" i="3" a="1"/>
  <c r="K39" i="3"/>
  <c r="J40" i="3" a="1"/>
  <c r="J40" i="3" s="1"/>
  <c r="K40" i="3" a="1"/>
  <c r="K40" i="3"/>
  <c r="J41" i="3" a="1"/>
  <c r="J41" i="3" s="1"/>
  <c r="K41" i="3" a="1"/>
  <c r="K41" i="3"/>
  <c r="J42" i="3" a="1"/>
  <c r="J42" i="3" s="1"/>
  <c r="K42" i="3" a="1"/>
  <c r="K42" i="3"/>
  <c r="J43" i="3" a="1"/>
  <c r="J43" i="3" s="1"/>
  <c r="K43" i="3" a="1"/>
  <c r="K43" i="3"/>
  <c r="J44" i="3" a="1"/>
  <c r="J44" i="3" s="1"/>
  <c r="K44" i="3" a="1"/>
  <c r="K44" i="3"/>
  <c r="I37" i="3" a="1"/>
  <c r="I37" i="3" s="1"/>
  <c r="I38" i="3" a="1"/>
  <c r="I38" i="3"/>
  <c r="I39" i="3" a="1"/>
  <c r="I39" i="3" s="1"/>
  <c r="I40" i="3" a="1"/>
  <c r="I40" i="3"/>
  <c r="I41" i="3" a="1"/>
  <c r="I41" i="3" s="1"/>
  <c r="I42" i="3" a="1"/>
  <c r="I42" i="3"/>
  <c r="I43" i="3" a="1"/>
  <c r="I43" i="3" s="1"/>
  <c r="I44" i="3" a="1"/>
  <c r="I44" i="3" s="1"/>
  <c r="I36" i="3" a="1"/>
  <c r="I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D36" i="3" a="1"/>
  <c r="D36" i="3" s="1"/>
  <c r="E36" i="3" a="1"/>
  <c r="E36" i="3"/>
  <c r="D37" i="3" a="1"/>
  <c r="D37" i="3" s="1"/>
  <c r="E37" i="3" a="1"/>
  <c r="E37" i="3"/>
  <c r="D38" i="3" a="1"/>
  <c r="D38" i="3" s="1"/>
  <c r="E38" i="3" a="1"/>
  <c r="E38" i="3" s="1"/>
  <c r="C37" i="3" a="1"/>
  <c r="C37" i="3" s="1"/>
  <c r="C38" i="3" a="1"/>
  <c r="C38" i="3" s="1"/>
  <c r="C36" i="3" a="1"/>
  <c r="C36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B35" i="1"/>
  <c r="F4" i="7"/>
  <c r="F5" i="7"/>
  <c r="F6" i="7"/>
  <c r="F7" i="7"/>
  <c r="F8" i="7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8" i="3" a="1"/>
  <c r="L32" i="3" a="1"/>
  <c r="L7" i="3" a="1"/>
  <c r="L23" i="3" a="1"/>
  <c r="L27" i="3" a="1"/>
  <c r="L31" i="3" a="1"/>
  <c r="L30" i="3" a="1"/>
  <c r="L5" i="3" a="1"/>
  <c r="L9" i="3" a="1"/>
  <c r="L11" i="3" a="1"/>
  <c r="L13" i="3" a="1"/>
  <c r="L15" i="3" a="1"/>
  <c r="L17" i="3" a="1"/>
  <c r="L19" i="3" a="1"/>
  <c r="L21" i="3" a="1"/>
  <c r="L25" i="3" a="1"/>
  <c r="L29" i="3" a="1"/>
  <c r="L26" i="3" a="1"/>
  <c r="L3" i="3" a="1"/>
  <c r="L26" i="3" l="1"/>
  <c r="L29" i="3"/>
  <c r="L25" i="3"/>
  <c r="L21" i="3"/>
  <c r="L19" i="3"/>
  <c r="L17" i="3"/>
  <c r="L15" i="3"/>
  <c r="L13" i="3"/>
  <c r="L11" i="3"/>
  <c r="L9" i="3"/>
  <c r="L5" i="3"/>
  <c r="L30" i="3"/>
  <c r="L31" i="3"/>
  <c r="L27" i="3"/>
  <c r="L23" i="3"/>
  <c r="L7" i="3"/>
  <c r="L32" i="3"/>
  <c r="L28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77689B-93A7-4E0A-BFD0-3C8C60006984}" name="MS Access Database_Query" type="1" refreshedVersion="8" background="1">
    <dbPr connection="DSN=MS Access Database;DBQ=C:\수강과목성적.accdb;DefaultDir=C:\Users\khane\OneDrive\문서;DriverId=25;FIL=MS Access;MaxBufferSize=2048;PageTimeout=5;" command="SELECT 성적현황.회원코드, 성적현황.가입일, 성적현황.성명, 성적현황.수강과목, 성적현황.출석일수, 성적현황.결석일수, 성적현황.`1차`, 성적현황.`2차`, 성적현황.`3차`, 성적현황.총점_x000d__x000a_FROM `C:\수강과목성적.accdb`.성적현황 성적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<sst xmlns="http://schemas.openxmlformats.org/spreadsheetml/2006/main" count="592" uniqueCount="168">
  <si>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</si>
  <si>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</si>
  <si>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</si>
  <si>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</si>
  <si>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</si>
  <si>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</si>
  <si>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</si>
  <si>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</si>
  <si>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</si>
  <si>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</si>
  <si>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</si>
  <si>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</si>
  <si>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</si>
  <si>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</si>
  <si>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</si>
  <si>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</si>
  <si>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</si>
  <si>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</si>
  <si>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</si>
  <si>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</si>
  <si>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</si>
  <si>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</si>
  <si>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</si>
  <si>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</si>
  <si>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</si>
  <si>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</si>
  <si>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</si>
  <si>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</si>
  <si>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</si>
  <si>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</si>
  <si>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</si>
  <si>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</si>
  <si>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</si>
  <si>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</si>
  <si>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</si>
  <si>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</si>
  <si>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</si>
  <si>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</si>
  <si>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</si>
  <si>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</si>
  <si>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</si>
  <si>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</si>
  <si>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</si>
  <si>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</si>
  <si>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</si>
  <si>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</si>
  <si>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</si>
  <si>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</si>
  <si>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</si>
  <si>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</si>
  <si>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</si>
  <si>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</si>
  <si>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</si>
  <si>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</si>
  <si>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</si>
  <si>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</si>
  <si>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</si>
  <si>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</si>
  <si>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</si>
  <si>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</si>
  <si>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</si>
  <si>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</si>
  <si>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</si>
  <si>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</si>
  <si>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</si>
  <si>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</si>
  <si>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</si>
  <si>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</si>
  <si>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</si>
  <si>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</si>
  <si>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</si>
  <si>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</si>
  <si>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</si>
  <si>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</si>
  <si>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</si>
  <si>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</si>
  <si>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</si>
  <si>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</si>
  <si>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</si>
  <si>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</si>
  <si>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</si>
  <si>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</si>
  <si>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</si>
  <si>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</si>
  <si>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</si>
  <si>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</si>
  <si>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</si>
  <si>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</si>
  <si>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</si>
  <si>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</si>
  <si>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</si>
  <si>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</si>
  <si>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</si>
  <si>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</si>
  <si>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</si>
  <si>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</si>
  <si>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</si>
  <si>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</si>
  <si>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</si>
  <si>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</si>
  <si>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</si>
  <si>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</si>
  <si>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</si>
  <si>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</si>
  <si>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</si>
  <si>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</si>
  <si>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</si>
  <si>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</si>
  <si>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</si>
  <si>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</si>
  <si>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</si>
  <si>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</si>
  <si>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</si>
  <si>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</si>
  <si>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</si>
  <si>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</si>
  <si>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</si>
  <si>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</si>
  <si>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</si>
  <si>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</si>
  <si>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</si>
  <si>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</si>
  <si>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</si>
  <si>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</si>
  <si>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</si>
  <si>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</si>
  <si>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</si>
  <si>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</si>
  <si>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</si>
  <si>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</si>
  <si>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</si>
  <si>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</si>
  <si>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</si>
  <si>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</si>
  <si>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</si>
  <si>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</si>
  <si>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</si>
  <si>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</si>
  <si>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</si>
  <si>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</si>
  <si>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</si>
  <si>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</si>
  <si>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</si>
  <si>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</si>
  <si>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</si>
  <si>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</si>
  <si>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</si>
  <si>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</si>
  <si>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</si>
  <si>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</si>
  <si>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</si>
  <si>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</si>
  <si>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</si>
  <si>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</si>
  <si>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</si>
  <si>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</si>
  <si>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</si>
  <si>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</si>
  <si>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</si>
  <si>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</si>
  <si>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평균 : 1차</t>
  </si>
  <si>
    <t>평균 : 2차</t>
  </si>
  <si>
    <t>평균 : 3차</t>
  </si>
  <si>
    <t>1사분기</t>
  </si>
  <si>
    <t>2사분기</t>
  </si>
  <si>
    <t>3사분기</t>
  </si>
  <si>
    <t>4사분기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</si>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</sst>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  <numFmt numFmtId="180" formatCode="[Red][&gt;=280]&quot;★&quot;0;[Blue][&gt;=260]&quot;☆&quot;0;0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</a:t>
            </a:r>
            <a:r>
              <a:rPr lang="en-US" altLang="ko-KR" baseline="0"/>
              <a:t> </a:t>
            </a:r>
            <a:r>
              <a:rPr lang="ko-KR" altLang="en-US" baseline="0"/>
              <a:t>목표량</a:t>
            </a:r>
            <a:r>
              <a:rPr lang="en-US" altLang="ko-KR" baseline="0"/>
              <a:t>/</a:t>
            </a:r>
            <a:r>
              <a:rPr lang="ko-KR" altLang="en-US" baseline="0"/>
              <a:t>생산량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ED-4B0A-85AF-1CFE49608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91440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8.883281134258" backgroundQuery="1" createdVersion="8" refreshedVersion="8" minRefreshableVersion="3" recordCount="30" xr:uid="{F9EFB979-F8BF-4827-AF4E-56BCF3906C53}">
  <cacheSource type="external" connectionId="1"/>
  <cacheFields count="11">
    <cacheField name="회원코드" numFmtId="0" sqlType="-9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0"/>
    </cacheField>
    <cacheField name="성명" numFmtId="0" sqlType="-9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 sqlType="4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 sqlType="4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 sqlType="4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1FC3C6-9260-4A96-90FB-5A69E613FC4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E11" firstHeaderRow="0" firstDataRow="1" firstDataCol="2"/>
  <pivotFields count="11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name="분기"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0" baseItem="4" numFmtId="179"/>
    <dataField name="평균 : 2차" fld="7" subtotal="average" baseField="10" baseItem="4" numFmtId="179"/>
    <dataField name="평균 : 3차" fld="8" subtotal="average" baseField="10" baseItem="4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topLeftCell="A19" zoomScaleNormal="100" workbookViewId="0">
      <selection activeCell="N10" sqref="N10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18" t="s">
        <v>158</v>
      </c>
    </row>
    <row r="35" spans="2:11" x14ac:dyDescent="0.4">
      <c r="B35" t="b">
        <f>AND(COUNTA($H3:$J3)=3,$K3&gt;=280)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view="pageBreakPreview" topLeftCell="A4" zoomScale="60" zoomScaleNormal="100" workbookViewId="0">
      <selection activeCell="C13" sqref="C13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&amp;C&amp;P쪽</oddFooter>
  </headerFooter>
  <rowBreaks count="2" manualBreakCount="2">
    <brk id="15" max="16383" man="1"/>
    <brk id="35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opLeftCell="A27" workbookViewId="0">
      <selection activeCell="J36" sqref="J36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IF(AND($D3&gt;=18,COUNTIF($F3:$H3,"&gt;=60")=3),"Pass","-")</f>
        <v>Pass</v>
      </c>
      <c r="K3" s="6">
        <f>IF($E3=0,VLOOKUP(AVERAGE($F3:$H3),$B$42:$D$46,3,TRUE)+0.5%,VLOOKUP(AVERAGE($F3:$H3),$B$42:$D$46,3,TRUE))</f>
        <v>3.5000000000000003E-2</v>
      </c>
      <c r="L3" s="1" t="str" cm="1">
        <f t="array" ref="L3">fn비고(D3,E3)</f>
        <v/>
      </c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IF(AND($D4&gt;=18,COUNTIF($F4:$H4,"&gt;=60")=3),"Pass","-")</f>
        <v>Pass</v>
      </c>
      <c r="K4" s="6">
        <f t="shared" ref="K4:K32" si="1">IF($E4=0,VLOOKUP(AVERAGE($F4:$H4),$B$42:$D$46,3,TRUE)+0.5%,VLOOKUP(AVERAGE($F4:$H4),$B$42:$D$46,3,TRUE))</f>
        <v>0.04</v>
      </c>
      <c r="L4" s="1" t="str" cm="1">
        <f t="array" ref="L4">fn비고(D4,E4)</f>
        <v>출석우수</v>
      </c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 t="str" cm="1">
        <f t="array" ref="L5">fn비고(D5,E5)</f>
        <v>출석우수</v>
      </c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 cm="1">
        <f t="array" ref="L6">fn비고(D6,E6)</f>
        <v>재수강</v>
      </c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 cm="1">
        <f t="array" ref="L7">fn비고(D7,E7)</f>
        <v/>
      </c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 t="str" cm="1">
        <f t="array" ref="L8">fn비고(D8,E8)</f>
        <v>출석우수</v>
      </c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 cm="1">
        <f t="array" ref="L9">fn비고(D9,E9)</f>
        <v/>
      </c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 cm="1">
        <f t="array" ref="L10">fn비고(D10,E10)</f>
        <v/>
      </c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 cm="1">
        <f t="array" ref="L11">fn비고(D11,E11)</f>
        <v/>
      </c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 t="str" cm="1">
        <f t="array" ref="L12">fn비고(D12,E12)</f>
        <v/>
      </c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 cm="1">
        <f t="array" ref="L13">fn비고(D13,E13)</f>
        <v/>
      </c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 t="str" cm="1">
        <f t="array" ref="L14">fn비고(D14,E14)</f>
        <v>출석우수</v>
      </c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 cm="1">
        <f t="array" ref="L15">fn비고(D15,E15)</f>
        <v/>
      </c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 cm="1">
        <f t="array" ref="L16">fn비고(D16,E16)</f>
        <v/>
      </c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 t="str" cm="1">
        <f t="array" ref="L17">fn비고(D17,E17)</f>
        <v>출석우수</v>
      </c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 t="str" cm="1">
        <f t="array" ref="L18">fn비고(D18,E18)</f>
        <v>출석우수</v>
      </c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 t="str" cm="1">
        <f t="array" ref="L19">fn비고(D19,E19)</f>
        <v>출석우수</v>
      </c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 cm="1">
        <f t="array" ref="L20">fn비고(D20,E20)</f>
        <v/>
      </c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 cm="1">
        <f t="array" ref="L21">fn비고(D21,E21)</f>
        <v>재수강</v>
      </c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 t="str" cm="1">
        <f t="array" ref="L22">fn비고(D22,E22)</f>
        <v>출석우수</v>
      </c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 t="str" cm="1">
        <f t="array" ref="L23">fn비고(D23,E23)</f>
        <v>출석우수</v>
      </c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 t="str" cm="1">
        <f t="array" ref="L24">fn비고(D24,E24)</f>
        <v>출석우수</v>
      </c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 cm="1">
        <f t="array" ref="L25">fn비고(D25,E25)</f>
        <v/>
      </c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 cm="1">
        <f t="array" ref="L26">fn비고(D26,E26)</f>
        <v/>
      </c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 cm="1">
        <f t="array" ref="L27">fn비고(D27,E27)</f>
        <v/>
      </c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 t="str" cm="1">
        <f t="array" ref="L28">fn비고(D28,E28)</f>
        <v>출석우수</v>
      </c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 t="str" cm="1">
        <f t="array" ref="L29">fn비고(D29,E29)</f>
        <v>출석우수</v>
      </c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 cm="1">
        <f t="array" ref="L30">fn비고(D30,E30)</f>
        <v/>
      </c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 cm="1">
        <f t="array" ref="L31">fn비고(D31,E31)</f>
        <v/>
      </c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 t="str" cm="1">
        <f t="array" ref="L32">fn비고(D32,E32)</f>
        <v>출석우수</v>
      </c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 cm="1">
        <f t="array" ref="C36">COUNT(IF((FIND($B36,$C$3:$C$32)&gt;=1)*(FIND(C$35,$C$3:$C$32)&gt;=1),1))</f>
        <v>2</v>
      </c>
      <c r="D36" s="1" cm="1">
        <f t="array" ref="D36">COUNT(IF((FIND($B36,$C$3:$C$32)&gt;=1)*(FIND(D$35,$C$3:$C$32)&gt;=1),1))</f>
        <v>5</v>
      </c>
      <c r="E36" s="1" cm="1">
        <f t="array" ref="E36">COUNT(IF((FIND($B36,$C$3:$C$32)&gt;=1)*(FIND(E$35,$C$3:$C$32)&gt;=1),1))</f>
        <v>5</v>
      </c>
      <c r="H36" s="4" t="s">
        <v>90</v>
      </c>
      <c r="I36" s="4" cm="1">
        <f t="array" ref="I36">INDEX(F$3:F$32,MATCH(MAX(($C$3:$C$32=$H36)*(F$3:F$32)),($C$3:$C$32=$H36)*(F$3:F$32),0),1)</f>
        <v>100</v>
      </c>
      <c r="J36" s="4" cm="1">
        <f t="array" ref="J36">INDEX(G$3:G$32,MATCH(MAX(($C$3:$C$32=$H36)*(G$3:G$32)),($C$3:$C$32=$H36)*(G$3:G$32),0),1)</f>
        <v>90</v>
      </c>
      <c r="K36" s="4" cm="1">
        <f t="array" ref="K36">INDEX(H$3:H$32,MATCH(MAX(($C$3:$C$32=$H36)*(H$3:H$32)),($C$3:$C$32=$H36)*(H$3:H$32),0),1)</f>
        <v>100</v>
      </c>
    </row>
    <row r="37" spans="2:11" x14ac:dyDescent="0.4">
      <c r="B37" s="5" t="s">
        <v>135</v>
      </c>
      <c r="C37" s="1" cm="1">
        <f t="array" ref="C37">COUNT(IF((FIND($B37,$C$3:$C$32)&gt;=1)*(FIND(C$35,$C$3:$C$32)&gt;=1),1))</f>
        <v>3</v>
      </c>
      <c r="D37" s="1" cm="1">
        <f t="array" ref="D37">COUNT(IF((FIND($B37,$C$3:$C$32)&gt;=1)*(FIND(D$35,$C$3:$C$32)&gt;=1),1))</f>
        <v>2</v>
      </c>
      <c r="E37" s="1" cm="1">
        <f t="array" ref="E37">COUNT(IF((FIND($B37,$C$3:$C$32)&gt;=1)*(FIND(E$35,$C$3:$C$32)&gt;=1),1))</f>
        <v>2</v>
      </c>
      <c r="H37" s="4" t="s">
        <v>93</v>
      </c>
      <c r="I37" s="4" cm="1">
        <f t="array" ref="I37">INDEX(F$3:F$32,MATCH(MAX(($C$3:$C$32=$H37)*(F$3:F$32)),($C$3:$C$32=$H37)*(F$3:F$32),0),1)</f>
        <v>90</v>
      </c>
      <c r="J37" s="4" cm="1">
        <f t="array" ref="J37">INDEX(G$3:G$32,MATCH(MAX(($C$3:$C$32=$H37)*(G$3:G$32)),($C$3:$C$32=$H37)*(G$3:G$32),0),1)</f>
        <v>100</v>
      </c>
      <c r="K37" s="4" cm="1">
        <f t="array" ref="K37">INDEX(H$3:H$32,MATCH(MAX(($C$3:$C$32=$H37)*(H$3:H$32)),($C$3:$C$32=$H37)*(H$3:H$32),0),1)</f>
        <v>100</v>
      </c>
    </row>
    <row r="38" spans="2:11" x14ac:dyDescent="0.4">
      <c r="B38" s="5" t="s">
        <v>136</v>
      </c>
      <c r="C38" s="1" cm="1">
        <f t="array" ref="C38">COUNT(IF((FIND($B38,$C$3:$C$32)&gt;=1)*(FIND(C$35,$C$3:$C$32)&gt;=1),1))</f>
        <v>6</v>
      </c>
      <c r="D38" s="1" cm="1">
        <f t="array" ref="D38">COUNT(IF((FIND($B38,$C$3:$C$32)&gt;=1)*(FIND(D$35,$C$3:$C$32)&gt;=1),1))</f>
        <v>3</v>
      </c>
      <c r="E38" s="1" cm="1">
        <f t="array" ref="E38">COUNT(IF((FIND($B38,$C$3:$C$32)&gt;=1)*(FIND(E$35,$C$3:$C$32)&gt;=1),1))</f>
        <v>2</v>
      </c>
      <c r="H38" s="4" t="s">
        <v>88</v>
      </c>
      <c r="I38" s="4" cm="1">
        <f t="array" ref="I38">INDEX(F$3:F$32,MATCH(MAX(($C$3:$C$32=$H38)*(F$3:F$32)),($C$3:$C$32=$H38)*(F$3:F$32),0),1)</f>
        <v>100</v>
      </c>
      <c r="J38" s="4" cm="1">
        <f t="array" ref="J38">INDEX(G$3:G$32,MATCH(MAX(($C$3:$C$32=$H38)*(G$3:G$32)),($C$3:$C$32=$H38)*(G$3:G$32),0),1)</f>
        <v>100</v>
      </c>
      <c r="K38" s="4" cm="1">
        <f t="array" ref="K38">INDEX(H$3:H$32,MATCH(MAX(($C$3:$C$32=$H38)*(H$3:H$32)),($C$3:$C$32=$H38)*(H$3:H$32),0),1)</f>
        <v>85</v>
      </c>
    </row>
    <row r="39" spans="2:11" x14ac:dyDescent="0.4">
      <c r="H39" s="4" t="s">
        <v>91</v>
      </c>
      <c r="I39" s="4" cm="1">
        <f t="array" ref="I39">INDEX(F$3:F$32,MATCH(MAX(($C$3:$C$32=$H39)*(F$3:F$32)),($C$3:$C$32=$H39)*(F$3:F$32),0),1)</f>
        <v>90</v>
      </c>
      <c r="J39" s="4" cm="1">
        <f t="array" ref="J39">INDEX(G$3:G$32,MATCH(MAX(($C$3:$C$32=$H39)*(G$3:G$32)),($C$3:$C$32=$H39)*(G$3:G$32),0),1)</f>
        <v>90</v>
      </c>
      <c r="K39" s="4" cm="1">
        <f t="array" ref="K39">INDEX(H$3:H$32,MATCH(MAX(($C$3:$C$32=$H39)*(H$3:H$32)),($C$3:$C$32=$H39)*(H$3:H$32),0),1)</f>
        <v>100</v>
      </c>
    </row>
    <row r="40" spans="2:11" x14ac:dyDescent="0.4">
      <c r="B40" t="s">
        <v>137</v>
      </c>
      <c r="H40" s="4" t="s">
        <v>108</v>
      </c>
      <c r="I40" s="4" cm="1">
        <f t="array" ref="I40">INDEX(F$3:F$32,MATCH(MAX(($C$3:$C$32=$H40)*(F$3:F$32)),($C$3:$C$32=$H40)*(F$3:F$32),0),1)</f>
        <v>100</v>
      </c>
      <c r="J40" s="4" cm="1">
        <f t="array" ref="J40">INDEX(G$3:G$32,MATCH(MAX(($C$3:$C$32=$H40)*(G$3:G$32)),($C$3:$C$32=$H40)*(G$3:G$32),0),1)</f>
        <v>85</v>
      </c>
      <c r="K40" s="4" cm="1">
        <f t="array" ref="K40">INDEX(H$3:H$32,MATCH(MAX(($C$3:$C$32=$H40)*(H$3:H$32)),($C$3:$C$32=$H40)*(H$3:H$32),0),1)</f>
        <v>90</v>
      </c>
    </row>
    <row r="41" spans="2:11" x14ac:dyDescent="0.4">
      <c r="B41" s="22" t="s">
        <v>138</v>
      </c>
      <c r="C41" s="23"/>
      <c r="D41" s="7" t="s">
        <v>126</v>
      </c>
      <c r="H41" s="4" t="s">
        <v>95</v>
      </c>
      <c r="I41" s="4" cm="1">
        <f t="array" ref="I41">INDEX(F$3:F$32,MATCH(MAX(($C$3:$C$32=$H41)*(F$3:F$32)),($C$3:$C$32=$H41)*(F$3:F$32),0),1)</f>
        <v>90</v>
      </c>
      <c r="J41" s="4" cm="1">
        <f t="array" ref="J41">INDEX(G$3:G$32,MATCH(MAX(($C$3:$C$32=$H41)*(G$3:G$32)),($C$3:$C$32=$H41)*(G$3:G$32),0),1)</f>
        <v>100</v>
      </c>
      <c r="K41" s="4" cm="1">
        <f t="array" ref="K41">INDEX(H$3:H$32,MATCH(MAX(($C$3:$C$32=$H41)*(H$3:H$32)),($C$3:$C$32=$H41)*(H$3:H$32),0),1)</f>
        <v>70</v>
      </c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 cm="1">
        <f t="array" ref="I42">INDEX(F$3:F$32,MATCH(MAX(($C$3:$C$32=$H42)*(F$3:F$32)),($C$3:$C$32=$H42)*(F$3:F$32),0),1)</f>
        <v>100</v>
      </c>
      <c r="J42" s="4" cm="1">
        <f t="array" ref="J42">INDEX(G$3:G$32,MATCH(MAX(($C$3:$C$32=$H42)*(G$3:G$32)),($C$3:$C$32=$H42)*(G$3:G$32),0),1)</f>
        <v>100</v>
      </c>
      <c r="K42" s="4" cm="1">
        <f t="array" ref="K42">INDEX(H$3:H$32,MATCH(MAX(($C$3:$C$32=$H42)*(H$3:H$32)),($C$3:$C$32=$H42)*(H$3:H$32),0),1)</f>
        <v>100</v>
      </c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 cm="1">
        <f t="array" ref="I43">INDEX(F$3:F$32,MATCH(MAX(($C$3:$C$32=$H43)*(F$3:F$32)),($C$3:$C$32=$H43)*(F$3:F$32),0),1)</f>
        <v>100</v>
      </c>
      <c r="J43" s="4" cm="1">
        <f t="array" ref="J43">INDEX(G$3:G$32,MATCH(MAX(($C$3:$C$32=$H43)*(G$3:G$32)),($C$3:$C$32=$H43)*(G$3:G$32),0),1)</f>
        <v>75</v>
      </c>
      <c r="K43" s="4" cm="1">
        <f t="array" ref="K43">INDEX(H$3:H$32,MATCH(MAX(($C$3:$C$32=$H43)*(H$3:H$32)),($C$3:$C$32=$H43)*(H$3:H$32),0),1)</f>
        <v>90</v>
      </c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 cm="1">
        <f t="array" ref="I44">INDEX(F$3:F$32,MATCH(MAX(($C$3:$C$32=$H44)*(F$3:F$32)),($C$3:$C$32=$H44)*(F$3:F$32),0),1)</f>
        <v>85</v>
      </c>
      <c r="J44" s="4" cm="1">
        <f t="array" ref="J44">INDEX(G$3:G$32,MATCH(MAX(($C$3:$C$32=$H44)*(G$3:G$32)),($C$3:$C$32=$H44)*(G$3:G$32),0),1)</f>
        <v>100</v>
      </c>
      <c r="K44" s="4" cm="1">
        <f t="array" ref="K44">INDEX(H$3:H$32,MATCH(MAX(($C$3:$C$32=$H44)*(H$3:H$32)),($C$3:$C$32=$H44)*(H$3:H$32),0),1)</f>
        <v>85</v>
      </c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tabSelected="1" workbookViewId="0">
      <selection activeCell="H9" sqref="H9"/>
    </sheetView>
  </sheetViews>
  <sheetFormatPr defaultRowHeight="17.399999999999999" x14ac:dyDescent="0.4"/>
  <cols>
    <col min="1" max="1" width="11.19921875" bestFit="1" customWidth="1"/>
    <col min="2" max="2" width="15.09765625" bestFit="1" customWidth="1"/>
    <col min="3" max="5" width="9.5" bestFit="1" customWidth="1"/>
    <col min="6" max="8" width="12.59765625" bestFit="1" customWidth="1"/>
  </cols>
  <sheetData>
    <row r="2" spans="1:5" x14ac:dyDescent="0.4">
      <c r="A2" s="19" t="s">
        <v>167</v>
      </c>
      <c r="B2" s="19" t="s">
        <v>1</v>
      </c>
      <c r="C2" t="s">
        <v>160</v>
      </c>
      <c r="D2" t="s">
        <v>161</v>
      </c>
      <c r="E2" t="s">
        <v>162</v>
      </c>
    </row>
    <row r="3" spans="1:5" x14ac:dyDescent="0.4">
      <c r="A3" t="s">
        <v>163</v>
      </c>
      <c r="C3" s="20">
        <v>75</v>
      </c>
      <c r="D3" s="20">
        <v>76.25</v>
      </c>
      <c r="E3" s="20">
        <v>81.25</v>
      </c>
    </row>
    <row r="4" spans="1:5" x14ac:dyDescent="0.4">
      <c r="A4" t="s">
        <v>164</v>
      </c>
      <c r="C4" s="20">
        <v>86.785714285714292</v>
      </c>
      <c r="D4" s="20">
        <v>82.5</v>
      </c>
      <c r="E4" s="20">
        <v>80.357142857142861</v>
      </c>
    </row>
    <row r="5" spans="1:5" x14ac:dyDescent="0.4">
      <c r="A5" t="s">
        <v>165</v>
      </c>
      <c r="C5" s="20">
        <v>71.666666666666671</v>
      </c>
      <c r="D5" s="20">
        <v>90.833333333333329</v>
      </c>
      <c r="E5" s="20">
        <v>76.666666666666671</v>
      </c>
    </row>
    <row r="6" spans="1:5" x14ac:dyDescent="0.4">
      <c r="B6" t="s">
        <v>14</v>
      </c>
      <c r="C6" s="20">
        <v>55</v>
      </c>
      <c r="D6" s="20">
        <v>100</v>
      </c>
      <c r="E6" s="20">
        <v>60</v>
      </c>
    </row>
    <row r="7" spans="1:5" x14ac:dyDescent="0.4">
      <c r="B7" t="s">
        <v>19</v>
      </c>
      <c r="C7" s="20">
        <v>65</v>
      </c>
      <c r="D7" s="20">
        <v>77.5</v>
      </c>
      <c r="E7" s="20">
        <v>75</v>
      </c>
    </row>
    <row r="8" spans="1:5" x14ac:dyDescent="0.4">
      <c r="B8" t="s">
        <v>32</v>
      </c>
      <c r="C8" s="20">
        <v>77.5</v>
      </c>
      <c r="D8" s="20">
        <v>95</v>
      </c>
      <c r="E8" s="20">
        <v>75</v>
      </c>
    </row>
    <row r="9" spans="1:5" x14ac:dyDescent="0.4">
      <c r="B9" t="s">
        <v>37</v>
      </c>
      <c r="C9" s="20">
        <v>90</v>
      </c>
      <c r="D9" s="20">
        <v>100</v>
      </c>
      <c r="E9" s="20">
        <v>100</v>
      </c>
    </row>
    <row r="10" spans="1:5" x14ac:dyDescent="0.4">
      <c r="A10" t="s">
        <v>166</v>
      </c>
      <c r="C10" s="20">
        <v>79.166666666666671</v>
      </c>
      <c r="D10" s="20">
        <v>75</v>
      </c>
      <c r="E10" s="20">
        <v>78.333333333333329</v>
      </c>
    </row>
    <row r="11" spans="1:5" x14ac:dyDescent="0.4">
      <c r="A11" t="s">
        <v>159</v>
      </c>
      <c r="C11" s="20">
        <v>80.666666666666671</v>
      </c>
      <c r="D11" s="20">
        <v>81.833333333333329</v>
      </c>
      <c r="E11" s="20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topLeftCell="A10" workbookViewId="0">
      <selection activeCell="C18" sqref="C18:D23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>
        <v>1850</v>
      </c>
      <c r="D19" s="14">
        <v>1781.75</v>
      </c>
    </row>
    <row r="20" spans="2:4" x14ac:dyDescent="0.4">
      <c r="B20" s="1" t="s">
        <v>146</v>
      </c>
      <c r="C20" s="14">
        <v>1375</v>
      </c>
      <c r="D20" s="14">
        <v>1313.5</v>
      </c>
    </row>
    <row r="21" spans="2:4" x14ac:dyDescent="0.4">
      <c r="B21" s="1" t="s">
        <v>147</v>
      </c>
      <c r="C21" s="14">
        <v>1212.5</v>
      </c>
      <c r="D21" s="14">
        <v>1231</v>
      </c>
    </row>
    <row r="22" spans="2:4" x14ac:dyDescent="0.4">
      <c r="B22" s="1" t="s">
        <v>145</v>
      </c>
      <c r="C22" s="14">
        <v>1162.5</v>
      </c>
      <c r="D22" s="14">
        <v>1141.5</v>
      </c>
    </row>
    <row r="23" spans="2:4" x14ac:dyDescent="0.4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O7" sqref="O7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1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1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1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1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1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1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1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1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1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1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1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1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1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1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1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1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1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1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1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1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1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1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1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1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1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1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1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1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1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1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opLeftCell="A9" workbookViewId="0">
      <selection activeCell="K18" sqref="K18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4" t="s">
        <v>152</v>
      </c>
      <c r="C1" s="24"/>
      <c r="D1" s="24"/>
      <c r="E1" s="24"/>
      <c r="F1" s="24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L4" sqref="L4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하늘 김</cp:lastModifiedBy>
  <dcterms:created xsi:type="dcterms:W3CDTF">2023-05-12T10:51:28Z</dcterms:created>
  <dcterms:modified xsi:type="dcterms:W3CDTF">2025-07-11T03:26:37Z</dcterms:modified>
</cp:coreProperties>
</file>