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 codeName="{AE6600E7-7A62-396C-DE95-9942FA9DD81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lovee\Desktop\"/>
    </mc:Choice>
  </mc:AlternateContent>
  <xr:revisionPtr revIDLastSave="0" documentId="13_ncr:1_{E0C91B94-3E8C-43DD-8C1F-902943287ABD}" xr6:coauthVersionLast="47" xr6:coauthVersionMax="47" xr10:uidLastSave="{00000000-0000-0000-0000-000000000000}"/>
  <bookViews>
    <workbookView xWindow="-120" yWindow="-120" windowWidth="29040" windowHeight="15840" activeTab="7" xr2:uid="{3D40FA9A-CE26-439E-91BF-E5A626DD871E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'기본작업-1'!$B$2:$K$32</definedName>
    <definedName name="_xlnm.Criteria" localSheetId="0">'기본작업-1'!$B$34:$B$35</definedName>
    <definedName name="_xlnm.Extract" localSheetId="0">'기본작업-1'!$B$37:$K$37</definedName>
    <definedName name="_xlnm.Print_Area" localSheetId="1">'기본작업-2'!$B$2:$K$50</definedName>
    <definedName name="_xlnm.Print_Titles" localSheetId="1">'기본작업-2'!$2:$2</definedName>
  </definedNames>
  <calcPr calcId="191029"/>
  <pivotCaches>
    <pivotCache cacheId="1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6" i="3" l="1" a="1"/>
  <c r="I36" i="3"/>
  <c r="C37" i="3" a="1"/>
  <c r="C37" i="3"/>
  <c r="C38" i="3" a="1"/>
  <c r="C38" i="3"/>
  <c r="C36" i="3" a="1"/>
  <c r="C36" i="3"/>
  <c r="J4" i="3"/>
  <c r="J5" i="3"/>
  <c r="J6" i="3"/>
  <c r="J7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24" i="3"/>
  <c r="J25" i="3"/>
  <c r="J26" i="3"/>
  <c r="J27" i="3"/>
  <c r="J28" i="3"/>
  <c r="J29" i="3"/>
  <c r="J30" i="3"/>
  <c r="J31" i="3"/>
  <c r="J32" i="3"/>
  <c r="J3" i="3"/>
  <c r="K37" i="3" a="1"/>
  <c r="K37" i="3"/>
  <c r="K38" i="3" a="1"/>
  <c r="K38" i="3"/>
  <c r="K39" i="3" a="1"/>
  <c r="K39" i="3"/>
  <c r="K40" i="3" a="1"/>
  <c r="K40" i="3"/>
  <c r="K41" i="3" a="1"/>
  <c r="K41" i="3"/>
  <c r="K42" i="3" a="1"/>
  <c r="K42" i="3"/>
  <c r="K43" i="3" a="1"/>
  <c r="K43" i="3"/>
  <c r="K44" i="3" a="1"/>
  <c r="K44" i="3"/>
  <c r="J37" i="3" a="1"/>
  <c r="J37" i="3"/>
  <c r="J38" i="3" a="1"/>
  <c r="J38" i="3"/>
  <c r="J39" i="3" a="1"/>
  <c r="J39" i="3"/>
  <c r="J40" i="3" a="1"/>
  <c r="J40" i="3"/>
  <c r="J41" i="3" a="1"/>
  <c r="J41" i="3"/>
  <c r="J42" i="3" a="1"/>
  <c r="J42" i="3"/>
  <c r="J43" i="3" a="1"/>
  <c r="J43" i="3"/>
  <c r="J44" i="3" a="1"/>
  <c r="J44" i="3"/>
  <c r="J36" i="3" a="1"/>
  <c r="J36" i="3"/>
  <c r="K36" i="3" a="1"/>
  <c r="K36" i="3"/>
  <c r="I37" i="3" a="1"/>
  <c r="I37" i="3"/>
  <c r="I38" i="3" a="1"/>
  <c r="I38" i="3"/>
  <c r="I39" i="3" a="1"/>
  <c r="I39" i="3"/>
  <c r="I40" i="3" a="1"/>
  <c r="I40" i="3"/>
  <c r="I41" i="3" a="1"/>
  <c r="I41" i="3"/>
  <c r="I42" i="3" a="1"/>
  <c r="I42" i="3"/>
  <c r="I43" i="3" a="1"/>
  <c r="I43" i="3"/>
  <c r="I44" i="3" a="1"/>
  <c r="I44" i="3"/>
  <c r="L4" i="3" a="1"/>
  <c r="L4" i="3"/>
  <c r="L5" i="3" a="1"/>
  <c r="L5" i="3"/>
  <c r="L6" i="3" a="1"/>
  <c r="L6" i="3"/>
  <c r="L7" i="3" a="1"/>
  <c r="L7" i="3"/>
  <c r="L8" i="3" a="1"/>
  <c r="L8" i="3"/>
  <c r="L9" i="3" a="1"/>
  <c r="L9" i="3"/>
  <c r="L10" i="3" a="1"/>
  <c r="L10" i="3"/>
  <c r="L11" i="3" a="1"/>
  <c r="L11" i="3"/>
  <c r="L12" i="3" a="1"/>
  <c r="L12" i="3"/>
  <c r="L13" i="3" a="1"/>
  <c r="L13" i="3"/>
  <c r="L14" i="3" a="1"/>
  <c r="L14" i="3"/>
  <c r="L15" i="3" a="1"/>
  <c r="L15" i="3"/>
  <c r="L16" i="3" a="1"/>
  <c r="L16" i="3"/>
  <c r="L17" i="3" a="1"/>
  <c r="L17" i="3"/>
  <c r="L18" i="3" a="1"/>
  <c r="L18" i="3"/>
  <c r="L19" i="3" a="1"/>
  <c r="L19" i="3"/>
  <c r="L20" i="3" a="1"/>
  <c r="L20" i="3"/>
  <c r="L21" i="3" a="1"/>
  <c r="L21" i="3"/>
  <c r="L22" i="3" a="1"/>
  <c r="L22" i="3"/>
  <c r="L23" i="3" a="1"/>
  <c r="L23" i="3"/>
  <c r="L24" i="3" a="1"/>
  <c r="L24" i="3"/>
  <c r="L25" i="3" a="1"/>
  <c r="L25" i="3"/>
  <c r="L26" i="3" a="1"/>
  <c r="L26" i="3"/>
  <c r="L27" i="3" a="1"/>
  <c r="L27" i="3"/>
  <c r="L28" i="3" a="1"/>
  <c r="L28" i="3"/>
  <c r="L29" i="3" a="1"/>
  <c r="L29" i="3"/>
  <c r="L30" i="3" a="1"/>
  <c r="L30" i="3"/>
  <c r="L31" i="3" a="1"/>
  <c r="L31" i="3"/>
  <c r="L32" i="3" a="1"/>
  <c r="L32" i="3"/>
  <c r="L3" i="3" a="1"/>
  <c r="L3" i="3"/>
  <c r="K4" i="3"/>
  <c r="K5" i="3"/>
  <c r="K6" i="3"/>
  <c r="K7" i="3"/>
  <c r="K8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32" i="3"/>
  <c r="K3" i="3"/>
  <c r="B35" i="1"/>
  <c r="F4" i="7"/>
  <c r="F5" i="7"/>
  <c r="F6" i="7"/>
  <c r="F7" i="7"/>
  <c r="F8" i="7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629790D-E132-40ED-AC2E-55878B3A631F}" sourceFile="C:\Users\lovee\Desktop\02 액세스\수강과목성적.accdb" keepAlive="1" name="수강과목성적" type="5" refreshedVersion="8" background="1">
    <dbPr connection="Provider=Microsoft.ACE.OLEDB.12.0;User ID=Admin;Data Source=C:\Users\lovee\Desktop\02 액세스\수강과목성적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성적현황" commandType="3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<sst xmlns="http://schemas.openxmlformats.org/spreadsheetml/2006/main" count="590" uniqueCount="169">
  <si>
    <t>성명</t>
  </si>
  <si>
    <t>수강과목</t>
  </si>
  <si>
    <t>출석일수</t>
  </si>
  <si>
    <t>결석일수</t>
  </si>
  <si>
    <t>1차</t>
  </si>
  <si>
    <t>2차</t>
  </si>
  <si>
    <t>3차</t>
  </si>
  <si>
    <t>총점</t>
  </si>
  <si>
    <t>43K3</t>
  </si>
  <si>
    <t>강경수</t>
  </si>
  <si>
    <t>데이터분석-중급</t>
  </si>
  <si>
    <t>O</t>
  </si>
  <si>
    <t>73F8</t>
  </si>
  <si>
    <t>김홍성</t>
  </si>
  <si>
    <t>데이터분석-고급</t>
  </si>
  <si>
    <t>51F2</t>
  </si>
  <si>
    <t>이영덕</t>
  </si>
  <si>
    <t>27F3</t>
  </si>
  <si>
    <t>최재형</t>
  </si>
  <si>
    <t>데이터분석-초급</t>
  </si>
  <si>
    <t>41L9</t>
  </si>
  <si>
    <t>우나경</t>
  </si>
  <si>
    <t>코딩-중급</t>
  </si>
  <si>
    <t>10K8</t>
  </si>
  <si>
    <t>장길산</t>
  </si>
  <si>
    <t>클라우드-중급</t>
  </si>
  <si>
    <t>93L8</t>
  </si>
  <si>
    <t>최지원</t>
  </si>
  <si>
    <t>53L8</t>
  </si>
  <si>
    <t>이태백</t>
  </si>
  <si>
    <t>97K8</t>
  </si>
  <si>
    <t>참사랑</t>
  </si>
  <si>
    <t>코딩-고급</t>
  </si>
  <si>
    <t>55K1</t>
  </si>
  <si>
    <t>양경숙</t>
  </si>
  <si>
    <t>55K6</t>
  </si>
  <si>
    <t>조진홍</t>
  </si>
  <si>
    <t>클라우드-초급</t>
  </si>
  <si>
    <t>32L8</t>
  </si>
  <si>
    <t>지옥민</t>
  </si>
  <si>
    <t>46F6</t>
  </si>
  <si>
    <t>강진희</t>
  </si>
  <si>
    <t>28K5</t>
  </si>
  <si>
    <t>김창무</t>
  </si>
  <si>
    <t>68L7</t>
  </si>
  <si>
    <t>김종남</t>
  </si>
  <si>
    <t>11F5</t>
  </si>
  <si>
    <t>편영표</t>
  </si>
  <si>
    <t>클라우드-고급</t>
  </si>
  <si>
    <t>54K8</t>
  </si>
  <si>
    <t>유경수</t>
  </si>
  <si>
    <t>53K3</t>
  </si>
  <si>
    <t>김소소</t>
  </si>
  <si>
    <t>36L1</t>
  </si>
  <si>
    <t>김성수</t>
  </si>
  <si>
    <t>코딩-초급</t>
  </si>
  <si>
    <t>13F3</t>
  </si>
  <si>
    <t>양진민</t>
  </si>
  <si>
    <t>14F6</t>
  </si>
  <si>
    <t>장하다</t>
  </si>
  <si>
    <t>95L3</t>
  </si>
  <si>
    <t>차태현</t>
  </si>
  <si>
    <t>80L1</t>
  </si>
  <si>
    <t>소미선</t>
  </si>
  <si>
    <t>18F6</t>
  </si>
  <si>
    <t>김영수</t>
  </si>
  <si>
    <t>81K8</t>
  </si>
  <si>
    <t>권태산</t>
  </si>
  <si>
    <t>39L7</t>
  </si>
  <si>
    <t>임지영</t>
  </si>
  <si>
    <t>65F1</t>
  </si>
  <si>
    <t>김미연</t>
  </si>
  <si>
    <t>55F7</t>
  </si>
  <si>
    <t>김정근</t>
  </si>
  <si>
    <t>31L9</t>
  </si>
  <si>
    <t>곽수지</t>
  </si>
  <si>
    <t>58F1</t>
  </si>
  <si>
    <t>임세일</t>
  </si>
  <si>
    <t>회원코드</t>
    <phoneticPr fontId="2" type="noConversion"/>
  </si>
  <si>
    <t>가입일</t>
    <phoneticPr fontId="2" type="noConversion"/>
  </si>
  <si>
    <t>성명</t>
    <phoneticPr fontId="2" type="noConversion"/>
  </si>
  <si>
    <t>수강과목</t>
    <phoneticPr fontId="2" type="noConversion"/>
  </si>
  <si>
    <t>출석일수</t>
    <phoneticPr fontId="2" type="noConversion"/>
  </si>
  <si>
    <t>결석일수</t>
    <phoneticPr fontId="2" type="noConversion"/>
  </si>
  <si>
    <t>1차</t>
    <phoneticPr fontId="2" type="noConversion"/>
  </si>
  <si>
    <t>2차</t>
    <phoneticPr fontId="2" type="noConversion"/>
  </si>
  <si>
    <t>3차</t>
    <phoneticPr fontId="2" type="noConversion"/>
  </si>
  <si>
    <t>총점</t>
    <phoneticPr fontId="2" type="noConversion"/>
  </si>
  <si>
    <t>코딩-고급</t>
    <phoneticPr fontId="2" type="noConversion"/>
  </si>
  <si>
    <t>김용태</t>
  </si>
  <si>
    <t>코딩-초급</t>
    <phoneticPr fontId="2" type="noConversion"/>
  </si>
  <si>
    <t>데이터분석-초급</t>
    <phoneticPr fontId="2" type="noConversion"/>
  </si>
  <si>
    <t>강창희</t>
  </si>
  <si>
    <t>코딩-중급</t>
    <phoneticPr fontId="2" type="noConversion"/>
  </si>
  <si>
    <t>천영주</t>
  </si>
  <si>
    <t>데이터분석-고급</t>
    <phoneticPr fontId="2" type="noConversion"/>
  </si>
  <si>
    <t>지옥민</t>
    <phoneticPr fontId="2" type="noConversion"/>
  </si>
  <si>
    <t>클라우드-초급</t>
    <phoneticPr fontId="2" type="noConversion"/>
  </si>
  <si>
    <t>한마식</t>
    <phoneticPr fontId="2" type="noConversion"/>
  </si>
  <si>
    <t>임세일</t>
    <phoneticPr fontId="2" type="noConversion"/>
  </si>
  <si>
    <t>조진홍</t>
    <phoneticPr fontId="2" type="noConversion"/>
  </si>
  <si>
    <t>박정호</t>
  </si>
  <si>
    <t>신길자</t>
  </si>
  <si>
    <t>클라우드-고급</t>
    <phoneticPr fontId="2" type="noConversion"/>
  </si>
  <si>
    <t>강진희</t>
    <phoneticPr fontId="2" type="noConversion"/>
  </si>
  <si>
    <t>클라우드-중급</t>
    <phoneticPr fontId="2" type="noConversion"/>
  </si>
  <si>
    <t>최정렬</t>
  </si>
  <si>
    <t>강경수</t>
    <phoneticPr fontId="2" type="noConversion"/>
  </si>
  <si>
    <t>데이터분석-중급</t>
    <phoneticPr fontId="2" type="noConversion"/>
  </si>
  <si>
    <t>박수동</t>
  </si>
  <si>
    <t>유현숙</t>
  </si>
  <si>
    <t>우나경</t>
    <phoneticPr fontId="2" type="noConversion"/>
  </si>
  <si>
    <t>김형민</t>
  </si>
  <si>
    <t>김소소</t>
    <phoneticPr fontId="2" type="noConversion"/>
  </si>
  <si>
    <t>김진영</t>
  </si>
  <si>
    <t>고신애</t>
  </si>
  <si>
    <t>이승혁</t>
  </si>
  <si>
    <t>신정희</t>
  </si>
  <si>
    <t>김홍성</t>
    <phoneticPr fontId="2" type="noConversion"/>
  </si>
  <si>
    <t>오덕우</t>
    <phoneticPr fontId="2" type="noConversion"/>
  </si>
  <si>
    <t>김은소</t>
    <phoneticPr fontId="2" type="noConversion"/>
  </si>
  <si>
    <t>김솔오</t>
    <phoneticPr fontId="2" type="noConversion"/>
  </si>
  <si>
    <t>양진민</t>
    <phoneticPr fontId="2" type="noConversion"/>
  </si>
  <si>
    <t>조보람</t>
  </si>
  <si>
    <t>[표1]</t>
    <phoneticPr fontId="2" type="noConversion"/>
  </si>
  <si>
    <t>성적평가</t>
    <phoneticPr fontId="2" type="noConversion"/>
  </si>
  <si>
    <t>수강료할인율</t>
    <phoneticPr fontId="2" type="noConversion"/>
  </si>
  <si>
    <t>비고</t>
    <phoneticPr fontId="2" type="noConversion"/>
  </si>
  <si>
    <t>[표2] 난이도별 과목별 인원수</t>
    <phoneticPr fontId="2" type="noConversion"/>
  </si>
  <si>
    <t>[표4] 수강과목별 최대점수</t>
    <phoneticPr fontId="2" type="noConversion"/>
  </si>
  <si>
    <t>난이도</t>
    <phoneticPr fontId="2" type="noConversion"/>
  </si>
  <si>
    <t>코딩</t>
    <phoneticPr fontId="2" type="noConversion"/>
  </si>
  <si>
    <t>데이터분석</t>
    <phoneticPr fontId="2" type="noConversion"/>
  </si>
  <si>
    <t>클라우드</t>
    <phoneticPr fontId="2" type="noConversion"/>
  </si>
  <si>
    <t>초급</t>
    <phoneticPr fontId="2" type="noConversion"/>
  </si>
  <si>
    <t>중급</t>
    <phoneticPr fontId="2" type="noConversion"/>
  </si>
  <si>
    <t>고급</t>
    <phoneticPr fontId="2" type="noConversion"/>
  </si>
  <si>
    <t>[표3] 평균별 할인율표</t>
    <phoneticPr fontId="2" type="noConversion"/>
  </si>
  <si>
    <t>평균</t>
    <phoneticPr fontId="2" type="noConversion"/>
  </si>
  <si>
    <t>[표1] 1분기</t>
    <phoneticPr fontId="2" type="noConversion"/>
  </si>
  <si>
    <t>[표2] 2분기</t>
    <phoneticPr fontId="2" type="noConversion"/>
  </si>
  <si>
    <t>제품명</t>
    <phoneticPr fontId="2" type="noConversion"/>
  </si>
  <si>
    <t>목표량</t>
    <phoneticPr fontId="2" type="noConversion"/>
  </si>
  <si>
    <t>생산량</t>
    <phoneticPr fontId="2" type="noConversion"/>
  </si>
  <si>
    <t>의류건조기</t>
    <phoneticPr fontId="2" type="noConversion"/>
  </si>
  <si>
    <t>인덕션</t>
    <phoneticPr fontId="2" type="noConversion"/>
  </si>
  <si>
    <t>TV</t>
    <phoneticPr fontId="2" type="noConversion"/>
  </si>
  <si>
    <t>세탁기</t>
    <phoneticPr fontId="2" type="noConversion"/>
  </si>
  <si>
    <t>냉장고</t>
    <phoneticPr fontId="2" type="noConversion"/>
  </si>
  <si>
    <t>[표3] 3분기</t>
    <phoneticPr fontId="2" type="noConversion"/>
  </si>
  <si>
    <t>[표4] 4분기</t>
    <phoneticPr fontId="2" type="noConversion"/>
  </si>
  <si>
    <t>[표5] 제품별 평균</t>
    <phoneticPr fontId="2" type="noConversion"/>
  </si>
  <si>
    <t>가전제품 목표/생산 현황</t>
    <phoneticPr fontId="2" type="noConversion"/>
  </si>
  <si>
    <t>생산단가</t>
    <phoneticPr fontId="2" type="noConversion"/>
  </si>
  <si>
    <t>달성률</t>
    <phoneticPr fontId="2" type="noConversion"/>
  </si>
  <si>
    <t>홍길동</t>
  </si>
  <si>
    <t>[표1] 수강생 성적</t>
    <phoneticPr fontId="2" type="noConversion"/>
  </si>
  <si>
    <t xml:space="preserve">[표2] </t>
    <phoneticPr fontId="2" type="noConversion"/>
  </si>
  <si>
    <t>조건</t>
    <phoneticPr fontId="2" type="noConversion"/>
  </si>
  <si>
    <t>김길동</t>
  </si>
  <si>
    <t>총합계</t>
  </si>
  <si>
    <t>평균 : 1차</t>
  </si>
  <si>
    <t>평균 : 2차</t>
  </si>
  <si>
    <t>평균 : 3차</t>
  </si>
  <si>
    <t>2사분기</t>
  </si>
  <si>
    <t>3사분기</t>
  </si>
  <si>
    <t>4사분기</t>
  </si>
  <si>
    <t>1사분기</t>
  </si>
  <si>
    <t>분기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</si>
</sst>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176" formatCode="0.0%"/>
    <numFmt numFmtId="177" formatCode="General\ &quot;미만&quot;"/>
    <numFmt numFmtId="178" formatCode="General\ &quot;이상&quot;"/>
    <numFmt numFmtId="179" formatCode="0_ "/>
  </numFmts>
  <fonts count="7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0" fontId="0" fillId="2" borderId="1" xfId="0" applyFill="1" applyBorder="1" applyAlignment="1">
      <alignment horizontal="center" vertical="center"/>
    </xf>
    <xf numFmtId="176" fontId="0" fillId="0" borderId="1" xfId="2" applyNumberFormat="1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41" fontId="0" fillId="0" borderId="1" xfId="0" applyNumberFormat="1" applyBorder="1">
      <alignment vertical="center"/>
    </xf>
    <xf numFmtId="9" fontId="0" fillId="0" borderId="1" xfId="2" applyFont="1" applyBorder="1" applyAlignment="1">
      <alignment horizontal="center" vertical="center"/>
    </xf>
    <xf numFmtId="9" fontId="0" fillId="0" borderId="0" xfId="2" applyFont="1">
      <alignment vertical="center"/>
    </xf>
    <xf numFmtId="0" fontId="4" fillId="0" borderId="0" xfId="0" applyFont="1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1" xfId="0" applyNumberFormat="1" applyBorder="1">
      <alignment vertical="center"/>
    </xf>
    <xf numFmtId="0" fontId="0" fillId="0" borderId="0" xfId="0" pivotButton="1">
      <alignment vertical="center"/>
    </xf>
    <xf numFmtId="179" fontId="0" fillId="0" borderId="0" xfId="0" applyNumberForma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3">
    <cellStyle name="백분율" xfId="2" builtinId="5"/>
    <cellStyle name="쉼표 [0]" xfId="1" builtinId="6"/>
    <cellStyle name="표준" xfId="0" builtinId="0"/>
  </cellStyles>
  <dxfs count="1"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가전제품 목표량</a:t>
            </a:r>
            <a:r>
              <a:rPr lang="en-US" altLang="ko-KR"/>
              <a:t>/</a:t>
            </a:r>
            <a:r>
              <a:rPr lang="ko-KR" altLang="en-US"/>
              <a:t>생산량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'기타작업-2'!$C$3</c:f>
              <c:strCache>
                <c:ptCount val="1"/>
                <c:pt idx="0">
                  <c:v>목표량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'기타작업-2'!$B$4:$B$8</c:f>
              <c:strCache>
                <c:ptCount val="5"/>
                <c:pt idx="0">
                  <c:v>TV</c:v>
                </c:pt>
                <c:pt idx="1">
                  <c:v>냉장고</c:v>
                </c:pt>
                <c:pt idx="2">
                  <c:v>세탁기</c:v>
                </c:pt>
                <c:pt idx="3">
                  <c:v>의류건조기</c:v>
                </c:pt>
                <c:pt idx="4">
                  <c:v>인덕션</c:v>
                </c:pt>
              </c:strCache>
            </c:strRef>
          </c:cat>
          <c:val>
            <c:numRef>
              <c:f>'기타작업-2'!$C$4:$C$8</c:f>
              <c:numCache>
                <c:formatCode>_(* #,##0_);_(* \(#,##0\);_(* "-"_);_(@_)</c:formatCode>
                <c:ptCount val="5"/>
                <c:pt idx="0">
                  <c:v>1000</c:v>
                </c:pt>
                <c:pt idx="1">
                  <c:v>1350</c:v>
                </c:pt>
                <c:pt idx="2">
                  <c:v>1200</c:v>
                </c:pt>
                <c:pt idx="3">
                  <c:v>900</c:v>
                </c:pt>
                <c:pt idx="4">
                  <c:v>1150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C53-4264-8222-B08FC6741AE0}"/>
            </c:ext>
          </c:extLst>
        </c:ser>
        <c:ser>
          <c:idx val="1"/>
          <c:order val="1"/>
          <c:tx>
            <c:strRef>
              <c:f>'기타작업-2'!$D$3</c:f>
              <c:strCache>
                <c:ptCount val="1"/>
                <c:pt idx="0">
                  <c:v>생산량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896-4FDA-BEF8-603A3A4A236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'기타작업-2'!$B$4:$B$8</c:f>
              <c:strCache>
                <c:ptCount val="5"/>
                <c:pt idx="0">
                  <c:v>TV</c:v>
                </c:pt>
                <c:pt idx="1">
                  <c:v>냉장고</c:v>
                </c:pt>
                <c:pt idx="2">
                  <c:v>세탁기</c:v>
                </c:pt>
                <c:pt idx="3">
                  <c:v>의류건조기</c:v>
                </c:pt>
                <c:pt idx="4">
                  <c:v>인덕션</c:v>
                </c:pt>
              </c:strCache>
            </c:strRef>
          </c:cat>
          <c:val>
            <c:numRef>
              <c:f>'기타작업-2'!$D$4:$D$8</c:f>
              <c:numCache>
                <c:formatCode>_(* #,##0_);_(* \(#,##0\);_(* "-"_);_(@_)</c:formatCode>
                <c:ptCount val="5"/>
                <c:pt idx="0">
                  <c:v>1102</c:v>
                </c:pt>
                <c:pt idx="1">
                  <c:v>1267</c:v>
                </c:pt>
                <c:pt idx="2">
                  <c:v>1384</c:v>
                </c:pt>
                <c:pt idx="3">
                  <c:v>932</c:v>
                </c:pt>
                <c:pt idx="4">
                  <c:v>1036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C53-4264-8222-B08FC6741A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-27"/>
        <c:axId val="2123115471"/>
        <c:axId val="2123115951"/>
      </c:barChart>
      <c:catAx>
        <c:axId val="2123115471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제품명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123115951"/>
        <c:crosses val="autoZero"/>
        <c:auto val="1"/>
        <c:lblAlgn val="ctr"/>
        <c:lblOffset val="100"/>
        <c:noMultiLvlLbl val="0"/>
      </c:catAx>
      <c:valAx>
        <c:axId val="212311595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123115471"/>
        <c:crosses val="autoZero"/>
        <c:crossBetween val="between"/>
        <c:majorUnit val="400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glow rad="63500">
        <a:schemeClr val="accent1">
          <a:satMod val="175000"/>
          <a:alpha val="40000"/>
        </a:schemeClr>
      </a:glo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47625</xdr:colOff>
          <xdr:row>1</xdr:row>
          <xdr:rowOff>38100</xdr:rowOff>
        </xdr:from>
        <xdr:to>
          <xdr:col>10</xdr:col>
          <xdr:colOff>781050</xdr:colOff>
          <xdr:row>2</xdr:row>
          <xdr:rowOff>152400</xdr:rowOff>
        </xdr:to>
        <xdr:sp macro="" textlink="">
          <xdr:nvSpPr>
            <xdr:cNvPr id="4097" name="Button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5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66675</xdr:colOff>
          <xdr:row>4</xdr:row>
          <xdr:rowOff>38100</xdr:rowOff>
        </xdr:from>
        <xdr:to>
          <xdr:col>10</xdr:col>
          <xdr:colOff>800100</xdr:colOff>
          <xdr:row>5</xdr:row>
          <xdr:rowOff>190500</xdr:rowOff>
        </xdr:to>
        <xdr:sp macro="" textlink="">
          <xdr:nvSpPr>
            <xdr:cNvPr id="4098" name="Button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5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8</xdr:col>
      <xdr:colOff>0</xdr:colOff>
      <xdr:row>24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</xdr:colOff>
          <xdr:row>0</xdr:row>
          <xdr:rowOff>76200</xdr:rowOff>
        </xdr:from>
        <xdr:to>
          <xdr:col>7</xdr:col>
          <xdr:colOff>0</xdr:colOff>
          <xdr:row>2</xdr:row>
          <xdr:rowOff>114300</xdr:rowOff>
        </xdr:to>
        <xdr:sp macro="" textlink="">
          <xdr:nvSpPr>
            <xdr:cNvPr id="1025" name="cmd성적등록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7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ovee" refreshedDate="45670.465489814815" backgroundQuery="1" createdVersion="8" refreshedVersion="8" minRefreshableVersion="3" recordCount="30" xr:uid="{05BC7C6D-9B4F-48D7-88E6-D289A1030E76}">
  <cacheSource type="external" connectionId="1"/>
  <cacheFields count="10">
    <cacheField name="회원코드" numFmtId="0">
      <sharedItems count="30">
        <s v="43K3"/>
        <s v="46F6"/>
        <s v="31L9"/>
        <s v="81K8"/>
        <s v="65F1"/>
        <s v="36L1"/>
        <s v="53K3"/>
        <s v="18F6"/>
        <s v="55F7"/>
        <s v="68L7"/>
        <s v="28K5"/>
        <s v="73F8"/>
        <s v="80L1"/>
        <s v="55K1"/>
        <s v="13F3"/>
        <s v="41L9"/>
        <s v="54K8"/>
        <s v="51F2"/>
        <s v="53L8"/>
        <s v="58F1"/>
        <s v="39L7"/>
        <s v="10K8"/>
        <s v="14F6"/>
        <s v="55K6"/>
        <s v="32L8"/>
        <s v="95L3"/>
        <s v="97K8"/>
        <s v="27F3"/>
        <s v="93L8"/>
        <s v="11F5"/>
      </sharedItems>
    </cacheField>
    <cacheField name="가입일" numFmtId="0">
      <sharedItems containsSemiMixedTypes="0" containsNonDate="0" containsDate="1" containsString="0" minDate="2018-02-04T00:00:00" maxDate="2021-10-13T00:00:00" count="29">
        <d v="2021-10-04T00:00:00"/>
        <d v="2018-02-19T00:00:00"/>
        <d v="2018-08-09T00:00:00"/>
        <d v="2020-05-26T00:00:00"/>
        <d v="2018-08-13T00:00:00"/>
        <d v="2019-05-07T00:00:00"/>
        <d v="2019-02-27T00:00:00"/>
        <d v="2018-10-26T00:00:00"/>
        <d v="2019-04-12T00:00:00"/>
        <d v="2021-06-10T00:00:00"/>
        <d v="2018-02-04T00:00:00"/>
        <d v="2018-06-23T00:00:00"/>
        <d v="2021-10-12T00:00:00"/>
        <d v="2020-06-04T00:00:00"/>
        <d v="2019-05-20T00:00:00"/>
        <d v="2020-05-13T00:00:00"/>
        <d v="2018-10-05T00:00:00"/>
        <d v="2019-10-22T00:00:00"/>
        <d v="2020-05-04T00:00:00"/>
        <d v="2021-09-01T00:00:00"/>
        <d v="2018-10-02T00:00:00"/>
        <d v="2020-09-12T00:00:00"/>
        <d v="2018-06-06T00:00:00"/>
        <d v="2019-04-18T00:00:00"/>
        <d v="2018-04-27T00:00:00"/>
        <d v="2021-07-06T00:00:00"/>
        <d v="2018-04-21T00:00:00"/>
        <d v="2018-08-20T00:00:00"/>
        <d v="2018-03-22T00:00:00"/>
      </sharedItems>
      <fieldGroup base="1">
        <rangePr groupBy="quarters" startDate="2018-02-04T00:00:00" endDate="2021-10-13T00:00:00"/>
        <groupItems count="6">
          <s v="&lt;2018-02-04"/>
          <s v="1사분기"/>
          <s v="2사분기"/>
          <s v="3사분기"/>
          <s v="4사분기"/>
          <s v="&gt;2021-10-13"/>
        </groupItems>
      </fieldGroup>
    </cacheField>
    <cacheField name="성명" numFmtId="0">
      <sharedItems count="30">
        <s v="강경수"/>
        <s v="강진희"/>
        <s v="곽수지"/>
        <s v="권태산"/>
        <s v="김미연"/>
        <s v="김성수"/>
        <s v="김소소"/>
        <s v="김영수"/>
        <s v="김정근"/>
        <s v="김종남"/>
        <s v="김창무"/>
        <s v="김홍성"/>
        <s v="소미선"/>
        <s v="양경숙"/>
        <s v="양진민"/>
        <s v="우나경"/>
        <s v="유경수"/>
        <s v="이영덕"/>
        <s v="이태백"/>
        <s v="임세일"/>
        <s v="임지영"/>
        <s v="장길산"/>
        <s v="장하다"/>
        <s v="조진홍"/>
        <s v="지옥민"/>
        <s v="차태현"/>
        <s v="참사랑"/>
        <s v="최재형"/>
        <s v="최지원"/>
        <s v="편영표"/>
      </sharedItems>
    </cacheField>
    <cacheField name="수강과목" numFmtId="0">
      <sharedItems count="9">
        <s v="데이터분석-중급"/>
        <s v="클라우드-중급"/>
        <s v="코딩-고급"/>
        <s v="클라우드-고급"/>
        <s v="데이터분석-고급"/>
        <s v="코딩-초급"/>
        <s v="클라우드-초급"/>
        <s v="코딩-중급"/>
        <s v="데이터분석-초급"/>
      </sharedItems>
    </cacheField>
    <cacheField name="출석일수" numFmtId="0">
      <sharedItems containsSemiMixedTypes="0" containsString="0" containsNumber="1" containsInteger="1" minValue="15" maxValue="25" count="7">
        <n v="24"/>
        <n v="25"/>
        <n v="23"/>
        <n v="15"/>
        <n v="22"/>
        <n v="17"/>
        <n v="20"/>
      </sharedItems>
    </cacheField>
    <cacheField name="결석일수" numFmtId="0">
      <sharedItems containsSemiMixedTypes="0" containsString="0" containsNumber="1" containsInteger="1" minValue="0" maxValue="10" count="7">
        <n v="1"/>
        <n v="0"/>
        <n v="2"/>
        <n v="10"/>
        <n v="3"/>
        <n v="8"/>
        <n v="5"/>
      </sharedItems>
    </cacheField>
    <cacheField name="1차" numFmtId="0">
      <sharedItems containsSemiMixedTypes="0" containsString="0" containsNumber="1" containsInteger="1" minValue="50" maxValue="100" count="10">
        <n v="100"/>
        <n v="90"/>
        <n v="75"/>
        <n v="85"/>
        <n v="55"/>
        <n v="80"/>
        <n v="50"/>
        <n v="65"/>
        <n v="60"/>
        <n v="70"/>
      </sharedItems>
    </cacheField>
    <cacheField name="2차" numFmtId="0">
      <sharedItems containsSemiMixedTypes="0" containsString="0" containsNumber="1" containsInteger="1" minValue="55" maxValue="100" count="9">
        <n v="85"/>
        <n v="60"/>
        <n v="90"/>
        <n v="100"/>
        <n v="75"/>
        <n v="70"/>
        <n v="80"/>
        <n v="55"/>
        <n v="65"/>
      </sharedItems>
    </cacheField>
    <cacheField name="3차" numFmtId="0">
      <sharedItems containsSemiMixedTypes="0" containsString="0" containsNumber="1" containsInteger="1" minValue="60" maxValue="100" count="9">
        <n v="65"/>
        <n v="60"/>
        <n v="70"/>
        <n v="85"/>
        <n v="90"/>
        <n v="95"/>
        <n v="100"/>
        <n v="80"/>
        <n v="75"/>
      </sharedItems>
    </cacheField>
    <cacheField name="총점" numFmtId="0">
      <sharedItems containsSemiMixedTypes="0" containsString="0" containsNumber="1" containsInteger="1" minValue="200" maxValue="290" count="16">
        <n v="250"/>
        <n v="210"/>
        <n v="235"/>
        <n v="260"/>
        <n v="215"/>
        <n v="280"/>
        <n v="240"/>
        <n v="230"/>
        <n v="245"/>
        <n v="205"/>
        <n v="270"/>
        <n v="220"/>
        <n v="265"/>
        <n v="200"/>
        <n v="290"/>
        <n v="255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">
  <r>
    <x v="0"/>
    <x v="0"/>
    <x v="0"/>
    <x v="0"/>
    <x v="0"/>
    <x v="0"/>
    <x v="0"/>
    <x v="0"/>
    <x v="0"/>
    <x v="0"/>
  </r>
  <r>
    <x v="1"/>
    <x v="1"/>
    <x v="1"/>
    <x v="1"/>
    <x v="1"/>
    <x v="1"/>
    <x v="1"/>
    <x v="1"/>
    <x v="1"/>
    <x v="1"/>
  </r>
  <r>
    <x v="2"/>
    <x v="2"/>
    <x v="2"/>
    <x v="2"/>
    <x v="2"/>
    <x v="2"/>
    <x v="2"/>
    <x v="2"/>
    <x v="2"/>
    <x v="2"/>
  </r>
  <r>
    <x v="3"/>
    <x v="3"/>
    <x v="3"/>
    <x v="3"/>
    <x v="3"/>
    <x v="3"/>
    <x v="3"/>
    <x v="2"/>
    <x v="3"/>
    <x v="3"/>
  </r>
  <r>
    <x v="4"/>
    <x v="4"/>
    <x v="4"/>
    <x v="4"/>
    <x v="1"/>
    <x v="1"/>
    <x v="4"/>
    <x v="3"/>
    <x v="1"/>
    <x v="4"/>
  </r>
  <r>
    <x v="5"/>
    <x v="5"/>
    <x v="5"/>
    <x v="5"/>
    <x v="1"/>
    <x v="1"/>
    <x v="0"/>
    <x v="2"/>
    <x v="4"/>
    <x v="5"/>
  </r>
  <r>
    <x v="6"/>
    <x v="6"/>
    <x v="6"/>
    <x v="2"/>
    <x v="1"/>
    <x v="1"/>
    <x v="5"/>
    <x v="4"/>
    <x v="3"/>
    <x v="6"/>
  </r>
  <r>
    <x v="7"/>
    <x v="7"/>
    <x v="7"/>
    <x v="6"/>
    <x v="2"/>
    <x v="2"/>
    <x v="6"/>
    <x v="0"/>
    <x v="5"/>
    <x v="7"/>
  </r>
  <r>
    <x v="8"/>
    <x v="8"/>
    <x v="8"/>
    <x v="5"/>
    <x v="4"/>
    <x v="4"/>
    <x v="1"/>
    <x v="2"/>
    <x v="6"/>
    <x v="5"/>
  </r>
  <r>
    <x v="9"/>
    <x v="9"/>
    <x v="9"/>
    <x v="2"/>
    <x v="0"/>
    <x v="0"/>
    <x v="7"/>
    <x v="3"/>
    <x v="7"/>
    <x v="8"/>
  </r>
  <r>
    <x v="10"/>
    <x v="10"/>
    <x v="10"/>
    <x v="7"/>
    <x v="1"/>
    <x v="1"/>
    <x v="8"/>
    <x v="5"/>
    <x v="6"/>
    <x v="7"/>
  </r>
  <r>
    <x v="11"/>
    <x v="11"/>
    <x v="11"/>
    <x v="4"/>
    <x v="1"/>
    <x v="1"/>
    <x v="1"/>
    <x v="6"/>
    <x v="2"/>
    <x v="6"/>
  </r>
  <r>
    <x v="12"/>
    <x v="12"/>
    <x v="12"/>
    <x v="2"/>
    <x v="2"/>
    <x v="2"/>
    <x v="3"/>
    <x v="1"/>
    <x v="1"/>
    <x v="9"/>
  </r>
  <r>
    <x v="13"/>
    <x v="13"/>
    <x v="13"/>
    <x v="2"/>
    <x v="0"/>
    <x v="0"/>
    <x v="0"/>
    <x v="4"/>
    <x v="8"/>
    <x v="0"/>
  </r>
  <r>
    <x v="14"/>
    <x v="14"/>
    <x v="14"/>
    <x v="8"/>
    <x v="1"/>
    <x v="1"/>
    <x v="1"/>
    <x v="6"/>
    <x v="6"/>
    <x v="10"/>
  </r>
  <r>
    <x v="15"/>
    <x v="15"/>
    <x v="15"/>
    <x v="7"/>
    <x v="2"/>
    <x v="2"/>
    <x v="1"/>
    <x v="5"/>
    <x v="1"/>
    <x v="11"/>
  </r>
  <r>
    <x v="16"/>
    <x v="11"/>
    <x v="16"/>
    <x v="8"/>
    <x v="2"/>
    <x v="2"/>
    <x v="9"/>
    <x v="2"/>
    <x v="2"/>
    <x v="7"/>
  </r>
  <r>
    <x v="17"/>
    <x v="16"/>
    <x v="17"/>
    <x v="0"/>
    <x v="1"/>
    <x v="1"/>
    <x v="9"/>
    <x v="7"/>
    <x v="4"/>
    <x v="4"/>
  </r>
  <r>
    <x v="18"/>
    <x v="17"/>
    <x v="18"/>
    <x v="4"/>
    <x v="0"/>
    <x v="0"/>
    <x v="9"/>
    <x v="2"/>
    <x v="2"/>
    <x v="7"/>
  </r>
  <r>
    <x v="19"/>
    <x v="18"/>
    <x v="19"/>
    <x v="6"/>
    <x v="5"/>
    <x v="5"/>
    <x v="1"/>
    <x v="0"/>
    <x v="4"/>
    <x v="12"/>
  </r>
  <r>
    <x v="20"/>
    <x v="19"/>
    <x v="20"/>
    <x v="8"/>
    <x v="1"/>
    <x v="1"/>
    <x v="8"/>
    <x v="6"/>
    <x v="1"/>
    <x v="13"/>
  </r>
  <r>
    <x v="21"/>
    <x v="20"/>
    <x v="21"/>
    <x v="1"/>
    <x v="4"/>
    <x v="4"/>
    <x v="0"/>
    <x v="4"/>
    <x v="4"/>
    <x v="12"/>
  </r>
  <r>
    <x v="22"/>
    <x v="21"/>
    <x v="22"/>
    <x v="6"/>
    <x v="0"/>
    <x v="0"/>
    <x v="1"/>
    <x v="3"/>
    <x v="6"/>
    <x v="14"/>
  </r>
  <r>
    <x v="23"/>
    <x v="22"/>
    <x v="23"/>
    <x v="6"/>
    <x v="2"/>
    <x v="2"/>
    <x v="2"/>
    <x v="5"/>
    <x v="2"/>
    <x v="4"/>
  </r>
  <r>
    <x v="24"/>
    <x v="23"/>
    <x v="24"/>
    <x v="6"/>
    <x v="1"/>
    <x v="1"/>
    <x v="0"/>
    <x v="8"/>
    <x v="4"/>
    <x v="15"/>
  </r>
  <r>
    <x v="25"/>
    <x v="24"/>
    <x v="25"/>
    <x v="7"/>
    <x v="1"/>
    <x v="1"/>
    <x v="5"/>
    <x v="3"/>
    <x v="3"/>
    <x v="12"/>
  </r>
  <r>
    <x v="26"/>
    <x v="25"/>
    <x v="26"/>
    <x v="2"/>
    <x v="1"/>
    <x v="1"/>
    <x v="5"/>
    <x v="3"/>
    <x v="7"/>
    <x v="3"/>
  </r>
  <r>
    <x v="27"/>
    <x v="26"/>
    <x v="27"/>
    <x v="8"/>
    <x v="2"/>
    <x v="2"/>
    <x v="1"/>
    <x v="5"/>
    <x v="1"/>
    <x v="11"/>
  </r>
  <r>
    <x v="28"/>
    <x v="27"/>
    <x v="28"/>
    <x v="8"/>
    <x v="6"/>
    <x v="6"/>
    <x v="9"/>
    <x v="4"/>
    <x v="4"/>
    <x v="2"/>
  </r>
  <r>
    <x v="29"/>
    <x v="28"/>
    <x v="29"/>
    <x v="3"/>
    <x v="1"/>
    <x v="1"/>
    <x v="9"/>
    <x v="3"/>
    <x v="7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0F29CBA-EE5B-4774-8C65-169DB03785CC}" name="피벗 테이블1" cacheId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A3:E12" firstHeaderRow="0" firstDataRow="1" firstDataCol="2"/>
  <pivotFields count="10">
    <pivotField compact="0" showAll="0"/>
    <pivotField name="분기" axis="axisRow" compact="0" showAll="0">
      <items count="7">
        <item x="0"/>
        <item sd="0" x="1"/>
        <item sd="0" x="2"/>
        <item x="3"/>
        <item sd="0" x="4"/>
        <item x="5"/>
        <item t="default"/>
      </items>
    </pivotField>
    <pivotField compact="0" showAll="0"/>
    <pivotField axis="axisRow" compact="0" showAll="0">
      <items count="10">
        <item sd="0" x="4"/>
        <item x="0"/>
        <item x="8"/>
        <item x="2"/>
        <item x="7"/>
        <item x="5"/>
        <item x="3"/>
        <item x="1"/>
        <item x="6"/>
        <item t="default"/>
      </items>
    </pivotField>
    <pivotField compact="0" showAll="0"/>
    <pivotField compact="0" showAll="0"/>
    <pivotField dataField="1" compact="0" showAll="0"/>
    <pivotField dataField="1" compact="0" showAll="0"/>
    <pivotField dataField="1" compact="0" showAll="0"/>
    <pivotField compact="0" showAll="0"/>
  </pivotFields>
  <rowFields count="2">
    <field x="1"/>
    <field x="3"/>
  </rowFields>
  <rowItems count="9">
    <i>
      <x v="1"/>
    </i>
    <i>
      <x v="2"/>
    </i>
    <i>
      <x v="3"/>
    </i>
    <i r="1">
      <x/>
    </i>
    <i r="1">
      <x v="2"/>
    </i>
    <i r="1">
      <x v="3"/>
    </i>
    <i r="1">
      <x v="8"/>
    </i>
    <i>
      <x v="4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평균 : 1차" fld="6" subtotal="average" baseField="1" baseItem="1" numFmtId="179"/>
    <dataField name="평균 : 2차" fld="7" subtotal="average" baseField="1" baseItem="1" numFmtId="179"/>
    <dataField name="평균 : 3차" fld="8" subtotal="average" baseField="1" baseItem="1" numFmtId="179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127FF-E033-495D-90C0-3C8E37B6A0CC}">
  <sheetPr codeName="Sheet2"/>
  <dimension ref="B2:K40"/>
  <sheetViews>
    <sheetView topLeftCell="B1" zoomScaleNormal="100" workbookViewId="0">
      <selection activeCell="E35" sqref="E35"/>
    </sheetView>
  </sheetViews>
  <sheetFormatPr defaultRowHeight="16.5" x14ac:dyDescent="0.3"/>
  <cols>
    <col min="1" max="1" width="2" customWidth="1"/>
    <col min="2" max="2" width="9" bestFit="1" customWidth="1"/>
    <col min="3" max="3" width="13.25" bestFit="1" customWidth="1"/>
    <col min="4" max="4" width="8.125" bestFit="1" customWidth="1"/>
    <col min="5" max="5" width="17" customWidth="1"/>
    <col min="7" max="7" width="9" bestFit="1" customWidth="1"/>
    <col min="8" max="10" width="4.375" bestFit="1" customWidth="1"/>
    <col min="11" max="11" width="5.875" bestFit="1" customWidth="1"/>
  </cols>
  <sheetData>
    <row r="2" spans="2:11" x14ac:dyDescent="0.3">
      <c r="B2" s="1" t="s">
        <v>78</v>
      </c>
      <c r="C2" s="1" t="s">
        <v>79</v>
      </c>
      <c r="D2" s="1" t="s">
        <v>0</v>
      </c>
      <c r="E2" s="2" t="s">
        <v>1</v>
      </c>
      <c r="F2" s="1" t="s">
        <v>2</v>
      </c>
      <c r="G2" s="1" t="s">
        <v>3</v>
      </c>
      <c r="H2" s="1" t="s">
        <v>4</v>
      </c>
      <c r="I2" s="1" t="s">
        <v>5</v>
      </c>
      <c r="J2" s="1" t="s">
        <v>6</v>
      </c>
      <c r="K2" s="1" t="s">
        <v>7</v>
      </c>
    </row>
    <row r="3" spans="2:11" x14ac:dyDescent="0.3">
      <c r="B3" s="2" t="s">
        <v>8</v>
      </c>
      <c r="C3" s="3">
        <v>44473</v>
      </c>
      <c r="D3" s="2" t="s">
        <v>9</v>
      </c>
      <c r="E3" s="4" t="s">
        <v>10</v>
      </c>
      <c r="F3" s="4">
        <v>24</v>
      </c>
      <c r="G3" s="4">
        <v>1</v>
      </c>
      <c r="H3" s="1" t="s">
        <v>11</v>
      </c>
      <c r="I3" s="1" t="s">
        <v>11</v>
      </c>
      <c r="J3" s="1"/>
      <c r="K3" s="4">
        <v>250</v>
      </c>
    </row>
    <row r="4" spans="2:11" x14ac:dyDescent="0.3">
      <c r="B4" s="1" t="s">
        <v>12</v>
      </c>
      <c r="C4" s="3">
        <v>43274</v>
      </c>
      <c r="D4" s="1" t="s">
        <v>13</v>
      </c>
      <c r="E4" s="4" t="s">
        <v>14</v>
      </c>
      <c r="F4" s="4">
        <v>25</v>
      </c>
      <c r="G4" s="4">
        <v>0</v>
      </c>
      <c r="H4" s="1" t="s">
        <v>11</v>
      </c>
      <c r="I4" s="1" t="s">
        <v>11</v>
      </c>
      <c r="J4" s="1"/>
      <c r="K4" s="4">
        <v>240</v>
      </c>
    </row>
    <row r="5" spans="2:11" x14ac:dyDescent="0.3">
      <c r="B5" s="2" t="s">
        <v>15</v>
      </c>
      <c r="C5" s="3">
        <v>43378</v>
      </c>
      <c r="D5" s="2" t="s">
        <v>16</v>
      </c>
      <c r="E5" s="4" t="s">
        <v>10</v>
      </c>
      <c r="F5" s="4">
        <v>25</v>
      </c>
      <c r="G5" s="4">
        <v>0</v>
      </c>
      <c r="H5" s="1"/>
      <c r="I5" s="1"/>
      <c r="J5" s="1" t="s">
        <v>11</v>
      </c>
      <c r="K5" s="4">
        <v>215</v>
      </c>
    </row>
    <row r="6" spans="2:11" x14ac:dyDescent="0.3">
      <c r="B6" s="2" t="s">
        <v>17</v>
      </c>
      <c r="C6" s="3">
        <v>43211</v>
      </c>
      <c r="D6" s="2" t="s">
        <v>18</v>
      </c>
      <c r="E6" s="4" t="s">
        <v>19</v>
      </c>
      <c r="F6" s="4">
        <v>23</v>
      </c>
      <c r="G6" s="4">
        <v>2</v>
      </c>
      <c r="H6" s="1" t="s">
        <v>11</v>
      </c>
      <c r="I6" s="1"/>
      <c r="J6" s="1"/>
      <c r="K6" s="4">
        <v>220</v>
      </c>
    </row>
    <row r="7" spans="2:11" x14ac:dyDescent="0.3">
      <c r="B7" s="2" t="s">
        <v>20</v>
      </c>
      <c r="C7" s="3">
        <v>43964</v>
      </c>
      <c r="D7" s="2" t="s">
        <v>21</v>
      </c>
      <c r="E7" s="4" t="s">
        <v>22</v>
      </c>
      <c r="F7" s="4">
        <v>23</v>
      </c>
      <c r="G7" s="4">
        <v>2</v>
      </c>
      <c r="H7" s="1" t="s">
        <v>11</v>
      </c>
      <c r="I7" s="1"/>
      <c r="J7" s="1"/>
      <c r="K7" s="4">
        <v>220</v>
      </c>
    </row>
    <row r="8" spans="2:11" x14ac:dyDescent="0.3">
      <c r="B8" s="2" t="s">
        <v>23</v>
      </c>
      <c r="C8" s="3">
        <v>43375</v>
      </c>
      <c r="D8" s="2" t="s">
        <v>24</v>
      </c>
      <c r="E8" s="4" t="s">
        <v>25</v>
      </c>
      <c r="F8" s="4">
        <v>22</v>
      </c>
      <c r="G8" s="4">
        <v>3</v>
      </c>
      <c r="H8" s="1" t="s">
        <v>11</v>
      </c>
      <c r="I8" s="1"/>
      <c r="J8" s="1" t="s">
        <v>11</v>
      </c>
      <c r="K8" s="4">
        <v>265</v>
      </c>
    </row>
    <row r="9" spans="2:11" x14ac:dyDescent="0.3">
      <c r="B9" s="2" t="s">
        <v>26</v>
      </c>
      <c r="C9" s="3">
        <v>43332</v>
      </c>
      <c r="D9" s="2" t="s">
        <v>27</v>
      </c>
      <c r="E9" s="4" t="s">
        <v>19</v>
      </c>
      <c r="F9" s="4">
        <v>20</v>
      </c>
      <c r="G9" s="4">
        <v>5</v>
      </c>
      <c r="H9" s="1"/>
      <c r="I9" s="1"/>
      <c r="J9" s="1" t="s">
        <v>11</v>
      </c>
      <c r="K9" s="4">
        <v>235</v>
      </c>
    </row>
    <row r="10" spans="2:11" x14ac:dyDescent="0.3">
      <c r="B10" s="2" t="s">
        <v>28</v>
      </c>
      <c r="C10" s="3">
        <v>43760</v>
      </c>
      <c r="D10" s="2" t="s">
        <v>29</v>
      </c>
      <c r="E10" s="4" t="s">
        <v>14</v>
      </c>
      <c r="F10" s="4">
        <v>24</v>
      </c>
      <c r="G10" s="4">
        <v>1</v>
      </c>
      <c r="H10" s="1"/>
      <c r="I10" s="1" t="s">
        <v>11</v>
      </c>
      <c r="J10" s="1"/>
      <c r="K10" s="4">
        <v>230</v>
      </c>
    </row>
    <row r="11" spans="2:11" x14ac:dyDescent="0.3">
      <c r="B11" s="2" t="s">
        <v>30</v>
      </c>
      <c r="C11" s="3">
        <v>44383</v>
      </c>
      <c r="D11" s="2" t="s">
        <v>31</v>
      </c>
      <c r="E11" s="4" t="s">
        <v>32</v>
      </c>
      <c r="F11" s="4">
        <v>25</v>
      </c>
      <c r="G11" s="4">
        <v>0</v>
      </c>
      <c r="H11" s="1" t="s">
        <v>11</v>
      </c>
      <c r="I11" s="1" t="s">
        <v>11</v>
      </c>
      <c r="J11" s="1" t="s">
        <v>11</v>
      </c>
      <c r="K11" s="4">
        <v>260</v>
      </c>
    </row>
    <row r="12" spans="2:11" x14ac:dyDescent="0.3">
      <c r="B12" s="2" t="s">
        <v>33</v>
      </c>
      <c r="C12" s="3">
        <v>43986</v>
      </c>
      <c r="D12" s="2" t="s">
        <v>34</v>
      </c>
      <c r="E12" s="4" t="s">
        <v>32</v>
      </c>
      <c r="F12" s="4">
        <v>24</v>
      </c>
      <c r="G12" s="4">
        <v>1</v>
      </c>
      <c r="H12" s="1" t="s">
        <v>11</v>
      </c>
      <c r="I12" s="1"/>
      <c r="J12" s="1"/>
      <c r="K12" s="4">
        <v>250</v>
      </c>
    </row>
    <row r="13" spans="2:11" x14ac:dyDescent="0.3">
      <c r="B13" s="2" t="s">
        <v>35</v>
      </c>
      <c r="C13" s="3">
        <v>43257</v>
      </c>
      <c r="D13" s="2" t="s">
        <v>36</v>
      </c>
      <c r="E13" s="4" t="s">
        <v>37</v>
      </c>
      <c r="F13" s="4">
        <v>23</v>
      </c>
      <c r="G13" s="4">
        <v>2</v>
      </c>
      <c r="H13" s="1"/>
      <c r="I13" s="1"/>
      <c r="J13" s="1"/>
      <c r="K13" s="4">
        <v>215</v>
      </c>
    </row>
    <row r="14" spans="2:11" x14ac:dyDescent="0.3">
      <c r="B14" s="2" t="s">
        <v>38</v>
      </c>
      <c r="C14" s="3">
        <v>43573</v>
      </c>
      <c r="D14" s="2" t="s">
        <v>39</v>
      </c>
      <c r="E14" s="4" t="s">
        <v>37</v>
      </c>
      <c r="F14" s="4">
        <v>25</v>
      </c>
      <c r="G14" s="4">
        <v>0</v>
      </c>
      <c r="H14" s="1" t="s">
        <v>11</v>
      </c>
      <c r="I14" s="1"/>
      <c r="J14" s="1" t="s">
        <v>11</v>
      </c>
      <c r="K14" s="4">
        <v>255</v>
      </c>
    </row>
    <row r="15" spans="2:11" x14ac:dyDescent="0.3">
      <c r="B15" s="1" t="s">
        <v>40</v>
      </c>
      <c r="C15" s="3">
        <v>43150</v>
      </c>
      <c r="D15" s="1" t="s">
        <v>41</v>
      </c>
      <c r="E15" s="4" t="s">
        <v>25</v>
      </c>
      <c r="F15" s="4">
        <v>25</v>
      </c>
      <c r="G15" s="4">
        <v>0</v>
      </c>
      <c r="H15" s="1" t="s">
        <v>11</v>
      </c>
      <c r="I15" s="1"/>
      <c r="J15" s="1"/>
      <c r="K15" s="4">
        <v>210</v>
      </c>
    </row>
    <row r="16" spans="2:11" x14ac:dyDescent="0.3">
      <c r="B16" s="2" t="s">
        <v>42</v>
      </c>
      <c r="C16" s="3">
        <v>43135</v>
      </c>
      <c r="D16" s="2" t="s">
        <v>43</v>
      </c>
      <c r="E16" s="4" t="s">
        <v>22</v>
      </c>
      <c r="F16" s="4">
        <v>25</v>
      </c>
      <c r="G16" s="4">
        <v>0</v>
      </c>
      <c r="H16" s="1"/>
      <c r="I16" s="1"/>
      <c r="J16" s="1" t="s">
        <v>11</v>
      </c>
      <c r="K16" s="4">
        <v>230</v>
      </c>
    </row>
    <row r="17" spans="2:11" x14ac:dyDescent="0.3">
      <c r="B17" s="2" t="s">
        <v>44</v>
      </c>
      <c r="C17" s="3">
        <v>44357</v>
      </c>
      <c r="D17" s="2" t="s">
        <v>45</v>
      </c>
      <c r="E17" s="4" t="s">
        <v>32</v>
      </c>
      <c r="F17" s="4">
        <v>24</v>
      </c>
      <c r="G17" s="4">
        <v>1</v>
      </c>
      <c r="H17" s="1"/>
      <c r="I17" s="1" t="s">
        <v>11</v>
      </c>
      <c r="J17" s="1" t="s">
        <v>11</v>
      </c>
      <c r="K17" s="4">
        <v>245</v>
      </c>
    </row>
    <row r="18" spans="2:11" x14ac:dyDescent="0.3">
      <c r="B18" s="2" t="s">
        <v>46</v>
      </c>
      <c r="C18" s="3">
        <v>43181</v>
      </c>
      <c r="D18" s="2" t="s">
        <v>47</v>
      </c>
      <c r="E18" s="4" t="s">
        <v>48</v>
      </c>
      <c r="F18" s="4">
        <v>25</v>
      </c>
      <c r="G18" s="4">
        <v>0</v>
      </c>
      <c r="H18" s="1"/>
      <c r="I18" s="1" t="s">
        <v>11</v>
      </c>
      <c r="J18" s="1" t="s">
        <v>11</v>
      </c>
      <c r="K18" s="4">
        <v>250</v>
      </c>
    </row>
    <row r="19" spans="2:11" x14ac:dyDescent="0.3">
      <c r="B19" s="2" t="s">
        <v>49</v>
      </c>
      <c r="C19" s="3">
        <v>43274</v>
      </c>
      <c r="D19" s="2" t="s">
        <v>50</v>
      </c>
      <c r="E19" s="4" t="s">
        <v>19</v>
      </c>
      <c r="F19" s="4">
        <v>23</v>
      </c>
      <c r="G19" s="4">
        <v>2</v>
      </c>
      <c r="H19" s="1"/>
      <c r="I19" s="1" t="s">
        <v>11</v>
      </c>
      <c r="J19" s="1"/>
      <c r="K19" s="4">
        <v>230</v>
      </c>
    </row>
    <row r="20" spans="2:11" x14ac:dyDescent="0.3">
      <c r="B20" s="2" t="s">
        <v>51</v>
      </c>
      <c r="C20" s="3">
        <v>43523</v>
      </c>
      <c r="D20" s="2" t="s">
        <v>52</v>
      </c>
      <c r="E20" s="4" t="s">
        <v>32</v>
      </c>
      <c r="F20" s="4">
        <v>25</v>
      </c>
      <c r="G20" s="4">
        <v>0</v>
      </c>
      <c r="H20" s="1" t="s">
        <v>11</v>
      </c>
      <c r="I20" s="1"/>
      <c r="J20" s="1" t="s">
        <v>11</v>
      </c>
      <c r="K20" s="4">
        <v>240</v>
      </c>
    </row>
    <row r="21" spans="2:11" x14ac:dyDescent="0.3">
      <c r="B21" s="2" t="s">
        <v>53</v>
      </c>
      <c r="C21" s="3">
        <v>43592</v>
      </c>
      <c r="D21" s="2" t="s">
        <v>54</v>
      </c>
      <c r="E21" s="4" t="s">
        <v>55</v>
      </c>
      <c r="F21" s="4">
        <v>25</v>
      </c>
      <c r="G21" s="4">
        <v>0</v>
      </c>
      <c r="H21" s="1" t="s">
        <v>11</v>
      </c>
      <c r="I21" s="1" t="s">
        <v>11</v>
      </c>
      <c r="J21" s="1" t="s">
        <v>11</v>
      </c>
      <c r="K21" s="4">
        <v>280</v>
      </c>
    </row>
    <row r="22" spans="2:11" x14ac:dyDescent="0.3">
      <c r="B22" s="2" t="s">
        <v>56</v>
      </c>
      <c r="C22" s="3">
        <v>43605</v>
      </c>
      <c r="D22" s="2" t="s">
        <v>57</v>
      </c>
      <c r="E22" s="4" t="s">
        <v>19</v>
      </c>
      <c r="F22" s="4">
        <v>25</v>
      </c>
      <c r="G22" s="4">
        <v>0</v>
      </c>
      <c r="H22" s="1" t="s">
        <v>11</v>
      </c>
      <c r="I22" s="1" t="s">
        <v>11</v>
      </c>
      <c r="J22" s="1" t="s">
        <v>11</v>
      </c>
      <c r="K22" s="4">
        <v>270</v>
      </c>
    </row>
    <row r="23" spans="2:11" x14ac:dyDescent="0.3">
      <c r="B23" s="2" t="s">
        <v>58</v>
      </c>
      <c r="C23" s="3">
        <v>44086</v>
      </c>
      <c r="D23" s="2" t="s">
        <v>59</v>
      </c>
      <c r="E23" s="4" t="s">
        <v>37</v>
      </c>
      <c r="F23" s="4">
        <v>24</v>
      </c>
      <c r="G23" s="4">
        <v>1</v>
      </c>
      <c r="H23" s="1" t="s">
        <v>11</v>
      </c>
      <c r="I23" s="1" t="s">
        <v>11</v>
      </c>
      <c r="J23" s="1" t="s">
        <v>11</v>
      </c>
      <c r="K23" s="4">
        <v>290</v>
      </c>
    </row>
    <row r="24" spans="2:11" x14ac:dyDescent="0.3">
      <c r="B24" s="2" t="s">
        <v>60</v>
      </c>
      <c r="C24" s="3">
        <v>43217</v>
      </c>
      <c r="D24" s="2" t="s">
        <v>61</v>
      </c>
      <c r="E24" s="4" t="s">
        <v>22</v>
      </c>
      <c r="F24" s="4">
        <v>25</v>
      </c>
      <c r="G24" s="4">
        <v>0</v>
      </c>
      <c r="H24" s="1" t="s">
        <v>11</v>
      </c>
      <c r="I24" s="1" t="s">
        <v>11</v>
      </c>
      <c r="J24" s="1" t="s">
        <v>11</v>
      </c>
      <c r="K24" s="4">
        <v>265</v>
      </c>
    </row>
    <row r="25" spans="2:11" x14ac:dyDescent="0.3">
      <c r="B25" s="2" t="s">
        <v>62</v>
      </c>
      <c r="C25" s="3">
        <v>44481</v>
      </c>
      <c r="D25" s="2" t="s">
        <v>63</v>
      </c>
      <c r="E25" s="4" t="s">
        <v>32</v>
      </c>
      <c r="F25" s="4">
        <v>23</v>
      </c>
      <c r="G25" s="4">
        <v>2</v>
      </c>
      <c r="H25" s="1" t="s">
        <v>11</v>
      </c>
      <c r="I25" s="1"/>
      <c r="J25" s="1"/>
      <c r="K25" s="4">
        <v>205</v>
      </c>
    </row>
    <row r="26" spans="2:11" x14ac:dyDescent="0.3">
      <c r="B26" s="2" t="s">
        <v>64</v>
      </c>
      <c r="C26" s="3">
        <v>43399</v>
      </c>
      <c r="D26" s="2" t="s">
        <v>65</v>
      </c>
      <c r="E26" s="4" t="s">
        <v>37</v>
      </c>
      <c r="F26" s="4">
        <v>23</v>
      </c>
      <c r="G26" s="4">
        <v>2</v>
      </c>
      <c r="H26" s="1"/>
      <c r="I26" s="1" t="s">
        <v>11</v>
      </c>
      <c r="J26" s="1" t="s">
        <v>11</v>
      </c>
      <c r="K26" s="4">
        <v>230</v>
      </c>
    </row>
    <row r="27" spans="2:11" x14ac:dyDescent="0.3">
      <c r="B27" s="2" t="s">
        <v>66</v>
      </c>
      <c r="C27" s="3">
        <v>43977</v>
      </c>
      <c r="D27" s="2" t="s">
        <v>67</v>
      </c>
      <c r="E27" s="4" t="s">
        <v>48</v>
      </c>
      <c r="F27" s="4">
        <v>15</v>
      </c>
      <c r="G27" s="4">
        <v>10</v>
      </c>
      <c r="H27" s="1" t="s">
        <v>11</v>
      </c>
      <c r="I27" s="1" t="s">
        <v>11</v>
      </c>
      <c r="J27" s="1" t="s">
        <v>11</v>
      </c>
      <c r="K27" s="4">
        <v>260</v>
      </c>
    </row>
    <row r="28" spans="2:11" x14ac:dyDescent="0.3">
      <c r="B28" s="2" t="s">
        <v>68</v>
      </c>
      <c r="C28" s="3">
        <v>44440</v>
      </c>
      <c r="D28" s="2" t="s">
        <v>69</v>
      </c>
      <c r="E28" s="4" t="s">
        <v>19</v>
      </c>
      <c r="F28" s="4">
        <v>25</v>
      </c>
      <c r="G28" s="4">
        <v>0</v>
      </c>
      <c r="H28" s="1"/>
      <c r="I28" s="1" t="s">
        <v>11</v>
      </c>
      <c r="J28" s="1"/>
      <c r="K28" s="4">
        <v>200</v>
      </c>
    </row>
    <row r="29" spans="2:11" x14ac:dyDescent="0.3">
      <c r="B29" s="2" t="s">
        <v>70</v>
      </c>
      <c r="C29" s="3">
        <v>43325</v>
      </c>
      <c r="D29" s="2" t="s">
        <v>71</v>
      </c>
      <c r="E29" s="4" t="s">
        <v>14</v>
      </c>
      <c r="F29" s="4">
        <v>25</v>
      </c>
      <c r="G29" s="4">
        <v>0</v>
      </c>
      <c r="H29" s="1"/>
      <c r="I29" s="1" t="s">
        <v>11</v>
      </c>
      <c r="J29" s="1"/>
      <c r="K29" s="4">
        <v>215</v>
      </c>
    </row>
    <row r="30" spans="2:11" x14ac:dyDescent="0.3">
      <c r="B30" s="2" t="s">
        <v>72</v>
      </c>
      <c r="C30" s="3">
        <v>43567</v>
      </c>
      <c r="D30" s="2" t="s">
        <v>73</v>
      </c>
      <c r="E30" s="4" t="s">
        <v>55</v>
      </c>
      <c r="F30" s="4">
        <v>22</v>
      </c>
      <c r="G30" s="4">
        <v>3</v>
      </c>
      <c r="H30" s="1" t="s">
        <v>11</v>
      </c>
      <c r="I30" s="1" t="s">
        <v>11</v>
      </c>
      <c r="J30" s="1" t="s">
        <v>11</v>
      </c>
      <c r="K30" s="4">
        <v>280</v>
      </c>
    </row>
    <row r="31" spans="2:11" x14ac:dyDescent="0.3">
      <c r="B31" s="2" t="s">
        <v>74</v>
      </c>
      <c r="C31" s="3">
        <v>43321</v>
      </c>
      <c r="D31" s="2" t="s">
        <v>75</v>
      </c>
      <c r="E31" s="4" t="s">
        <v>32</v>
      </c>
      <c r="F31" s="4">
        <v>23</v>
      </c>
      <c r="G31" s="4">
        <v>2</v>
      </c>
      <c r="H31" s="1"/>
      <c r="I31" s="1" t="s">
        <v>11</v>
      </c>
      <c r="J31" s="1"/>
      <c r="K31" s="4">
        <v>235</v>
      </c>
    </row>
    <row r="32" spans="2:11" x14ac:dyDescent="0.3">
      <c r="B32" s="1" t="s">
        <v>76</v>
      </c>
      <c r="C32" s="3">
        <v>43955</v>
      </c>
      <c r="D32" s="1" t="s">
        <v>77</v>
      </c>
      <c r="E32" s="4" t="s">
        <v>37</v>
      </c>
      <c r="F32" s="4">
        <v>17</v>
      </c>
      <c r="G32" s="4">
        <v>8</v>
      </c>
      <c r="H32" s="1" t="s">
        <v>11</v>
      </c>
      <c r="I32" s="1" t="s">
        <v>11</v>
      </c>
      <c r="J32" s="1" t="s">
        <v>11</v>
      </c>
      <c r="K32" s="4">
        <v>265</v>
      </c>
    </row>
    <row r="34" spans="2:11" x14ac:dyDescent="0.3">
      <c r="B34" s="18" t="s">
        <v>158</v>
      </c>
    </row>
    <row r="35" spans="2:11" x14ac:dyDescent="0.3">
      <c r="B35" t="b">
        <f>AND(COUNTA(H3:J3)=3, K3&gt;=280)</f>
        <v>0</v>
      </c>
    </row>
    <row r="37" spans="2:11" x14ac:dyDescent="0.3">
      <c r="B37" s="1" t="s">
        <v>78</v>
      </c>
      <c r="C37" s="1" t="s">
        <v>79</v>
      </c>
      <c r="D37" s="1" t="s">
        <v>0</v>
      </c>
      <c r="E37" s="2" t="s">
        <v>1</v>
      </c>
      <c r="F37" s="1" t="s">
        <v>2</v>
      </c>
      <c r="G37" s="1" t="s">
        <v>3</v>
      </c>
      <c r="H37" s="1" t="s">
        <v>4</v>
      </c>
      <c r="I37" s="1" t="s">
        <v>5</v>
      </c>
      <c r="J37" s="1" t="s">
        <v>6</v>
      </c>
      <c r="K37" s="1" t="s">
        <v>7</v>
      </c>
    </row>
    <row r="38" spans="2:11" x14ac:dyDescent="0.3">
      <c r="B38" s="2" t="s">
        <v>53</v>
      </c>
      <c r="C38" s="3">
        <v>43592</v>
      </c>
      <c r="D38" s="2" t="s">
        <v>54</v>
      </c>
      <c r="E38" s="4" t="s">
        <v>55</v>
      </c>
      <c r="F38" s="4">
        <v>25</v>
      </c>
      <c r="G38" s="4">
        <v>0</v>
      </c>
      <c r="H38" s="1" t="s">
        <v>11</v>
      </c>
      <c r="I38" s="1" t="s">
        <v>11</v>
      </c>
      <c r="J38" s="1" t="s">
        <v>11</v>
      </c>
      <c r="K38" s="4">
        <v>280</v>
      </c>
    </row>
    <row r="39" spans="2:11" x14ac:dyDescent="0.3">
      <c r="B39" s="2" t="s">
        <v>58</v>
      </c>
      <c r="C39" s="3">
        <v>44086</v>
      </c>
      <c r="D39" s="2" t="s">
        <v>59</v>
      </c>
      <c r="E39" s="4" t="s">
        <v>37</v>
      </c>
      <c r="F39" s="4">
        <v>24</v>
      </c>
      <c r="G39" s="4">
        <v>1</v>
      </c>
      <c r="H39" s="1" t="s">
        <v>11</v>
      </c>
      <c r="I39" s="1" t="s">
        <v>11</v>
      </c>
      <c r="J39" s="1" t="s">
        <v>11</v>
      </c>
      <c r="K39" s="4">
        <v>290</v>
      </c>
    </row>
    <row r="40" spans="2:11" x14ac:dyDescent="0.3">
      <c r="B40" s="2" t="s">
        <v>72</v>
      </c>
      <c r="C40" s="3">
        <v>43567</v>
      </c>
      <c r="D40" s="2" t="s">
        <v>73</v>
      </c>
      <c r="E40" s="4" t="s">
        <v>55</v>
      </c>
      <c r="F40" s="4">
        <v>22</v>
      </c>
      <c r="G40" s="4">
        <v>3</v>
      </c>
      <c r="H40" s="1" t="s">
        <v>11</v>
      </c>
      <c r="I40" s="1" t="s">
        <v>11</v>
      </c>
      <c r="J40" s="1" t="s">
        <v>11</v>
      </c>
      <c r="K40" s="4">
        <v>280</v>
      </c>
    </row>
  </sheetData>
  <phoneticPr fontId="2" type="noConversion"/>
  <conditionalFormatting sqref="B3:K32">
    <cfRule type="expression" dxfId="0" priority="1">
      <formula>AND(MOD(LEFT($B3,2),2) = 0, YEAR($C3)=2018 )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B99C2-6EC7-447C-A53F-E177FF4CC04A}">
  <sheetPr codeName="Sheet3"/>
  <dimension ref="B2:K50"/>
  <sheetViews>
    <sheetView topLeftCell="F1" zoomScaleNormal="100" workbookViewId="0">
      <selection activeCell="H10" sqref="H10"/>
    </sheetView>
  </sheetViews>
  <sheetFormatPr defaultRowHeight="16.5" x14ac:dyDescent="0.3"/>
  <cols>
    <col min="1" max="1" width="4.125" customWidth="1"/>
    <col min="2" max="2" width="9.875" customWidth="1"/>
    <col min="3" max="3" width="13.75" customWidth="1"/>
    <col min="5" max="5" width="16" bestFit="1" customWidth="1"/>
    <col min="6" max="11" width="9.375" customWidth="1"/>
  </cols>
  <sheetData>
    <row r="2" spans="2:11" x14ac:dyDescent="0.3">
      <c r="B2" s="1" t="s">
        <v>78</v>
      </c>
      <c r="C2" s="1" t="s">
        <v>79</v>
      </c>
      <c r="D2" s="1" t="s">
        <v>80</v>
      </c>
      <c r="E2" s="2" t="s">
        <v>81</v>
      </c>
      <c r="F2" s="1" t="s">
        <v>82</v>
      </c>
      <c r="G2" s="1" t="s">
        <v>83</v>
      </c>
      <c r="H2" s="1" t="s">
        <v>84</v>
      </c>
      <c r="I2" s="1" t="s">
        <v>85</v>
      </c>
      <c r="J2" s="1" t="s">
        <v>86</v>
      </c>
      <c r="K2" s="1" t="s">
        <v>87</v>
      </c>
    </row>
    <row r="3" spans="2:11" x14ac:dyDescent="0.3">
      <c r="B3" s="2" t="s">
        <v>23</v>
      </c>
      <c r="C3" s="3">
        <v>43375</v>
      </c>
      <c r="D3" s="2" t="s">
        <v>31</v>
      </c>
      <c r="E3" s="4" t="s">
        <v>88</v>
      </c>
      <c r="F3" s="4">
        <v>25</v>
      </c>
      <c r="G3" s="4">
        <v>0</v>
      </c>
      <c r="H3" s="4">
        <v>80</v>
      </c>
      <c r="I3" s="4">
        <v>100</v>
      </c>
      <c r="J3" s="4">
        <v>80</v>
      </c>
      <c r="K3" s="4">
        <v>260</v>
      </c>
    </row>
    <row r="4" spans="2:11" x14ac:dyDescent="0.3">
      <c r="B4" s="2" t="s">
        <v>46</v>
      </c>
      <c r="C4" s="3">
        <v>42730</v>
      </c>
      <c r="D4" s="1" t="s">
        <v>89</v>
      </c>
      <c r="E4" s="4" t="s">
        <v>90</v>
      </c>
      <c r="F4" s="4">
        <v>22</v>
      </c>
      <c r="G4" s="4">
        <v>3</v>
      </c>
      <c r="H4" s="4">
        <v>90</v>
      </c>
      <c r="I4" s="4">
        <v>90</v>
      </c>
      <c r="J4" s="4">
        <v>100</v>
      </c>
      <c r="K4" s="4">
        <v>280</v>
      </c>
    </row>
    <row r="5" spans="2:11" x14ac:dyDescent="0.3">
      <c r="B5" s="2" t="s">
        <v>46</v>
      </c>
      <c r="C5" s="3">
        <v>42816</v>
      </c>
      <c r="D5" s="2" t="s">
        <v>69</v>
      </c>
      <c r="E5" s="4" t="s">
        <v>91</v>
      </c>
      <c r="F5" s="4">
        <v>25</v>
      </c>
      <c r="G5" s="4">
        <v>0</v>
      </c>
      <c r="H5" s="4">
        <v>60</v>
      </c>
      <c r="I5" s="4">
        <v>80</v>
      </c>
      <c r="J5" s="4">
        <v>60</v>
      </c>
      <c r="K5" s="4">
        <v>200</v>
      </c>
    </row>
    <row r="6" spans="2:11" x14ac:dyDescent="0.3">
      <c r="B6" s="2" t="s">
        <v>56</v>
      </c>
      <c r="C6" s="3">
        <v>42652</v>
      </c>
      <c r="D6" s="1" t="s">
        <v>92</v>
      </c>
      <c r="E6" s="4" t="s">
        <v>93</v>
      </c>
      <c r="F6" s="4">
        <v>25</v>
      </c>
      <c r="G6" s="4">
        <v>0</v>
      </c>
      <c r="H6" s="4">
        <v>60</v>
      </c>
      <c r="I6" s="4">
        <v>70</v>
      </c>
      <c r="J6" s="4">
        <v>100</v>
      </c>
      <c r="K6" s="4">
        <v>230</v>
      </c>
    </row>
    <row r="7" spans="2:11" x14ac:dyDescent="0.3">
      <c r="B7" s="2" t="s">
        <v>56</v>
      </c>
      <c r="C7" s="3">
        <v>43605</v>
      </c>
      <c r="D7" s="2" t="s">
        <v>54</v>
      </c>
      <c r="E7" s="4" t="s">
        <v>90</v>
      </c>
      <c r="F7" s="4">
        <v>25</v>
      </c>
      <c r="G7" s="4">
        <v>0</v>
      </c>
      <c r="H7" s="4">
        <v>100</v>
      </c>
      <c r="I7" s="4">
        <v>90</v>
      </c>
      <c r="J7" s="4">
        <v>90</v>
      </c>
      <c r="K7" s="4">
        <v>280</v>
      </c>
    </row>
    <row r="8" spans="2:11" x14ac:dyDescent="0.3">
      <c r="B8" s="2" t="s">
        <v>58</v>
      </c>
      <c r="C8" s="3">
        <v>43773</v>
      </c>
      <c r="D8" s="1" t="s">
        <v>94</v>
      </c>
      <c r="E8" s="4" t="s">
        <v>95</v>
      </c>
      <c r="F8" s="4">
        <v>24</v>
      </c>
      <c r="G8" s="4">
        <v>1</v>
      </c>
      <c r="H8" s="4">
        <v>70</v>
      </c>
      <c r="I8" s="4">
        <v>90</v>
      </c>
      <c r="J8" s="4">
        <v>70</v>
      </c>
      <c r="K8" s="4">
        <v>230</v>
      </c>
    </row>
    <row r="9" spans="2:11" x14ac:dyDescent="0.3">
      <c r="B9" s="2" t="s">
        <v>58</v>
      </c>
      <c r="C9" s="3">
        <v>44086</v>
      </c>
      <c r="D9" s="2" t="s">
        <v>96</v>
      </c>
      <c r="E9" s="4" t="s">
        <v>97</v>
      </c>
      <c r="F9" s="4">
        <v>25</v>
      </c>
      <c r="G9" s="4">
        <v>0</v>
      </c>
      <c r="H9" s="4">
        <v>100</v>
      </c>
      <c r="I9" s="4">
        <v>65</v>
      </c>
      <c r="J9" s="4">
        <v>90</v>
      </c>
      <c r="K9" s="4">
        <v>255</v>
      </c>
    </row>
    <row r="10" spans="2:11" x14ac:dyDescent="0.3">
      <c r="B10" s="2" t="s">
        <v>64</v>
      </c>
      <c r="C10" s="3">
        <v>42442</v>
      </c>
      <c r="D10" s="1" t="s">
        <v>98</v>
      </c>
      <c r="E10" s="4" t="s">
        <v>91</v>
      </c>
      <c r="F10" s="4">
        <v>23</v>
      </c>
      <c r="G10" s="4">
        <v>2</v>
      </c>
      <c r="H10" s="4">
        <v>70</v>
      </c>
      <c r="I10" s="4">
        <v>90</v>
      </c>
      <c r="J10" s="4">
        <v>70</v>
      </c>
      <c r="K10" s="4">
        <v>230</v>
      </c>
    </row>
    <row r="11" spans="2:11" x14ac:dyDescent="0.3">
      <c r="B11" s="2" t="s">
        <v>64</v>
      </c>
      <c r="C11" s="3">
        <v>43399</v>
      </c>
      <c r="D11" s="2" t="s">
        <v>45</v>
      </c>
      <c r="E11" s="4" t="s">
        <v>88</v>
      </c>
      <c r="F11" s="4">
        <v>24</v>
      </c>
      <c r="G11" s="4">
        <v>1</v>
      </c>
      <c r="H11" s="4">
        <v>65</v>
      </c>
      <c r="I11" s="4">
        <v>100</v>
      </c>
      <c r="J11" s="4">
        <v>80</v>
      </c>
      <c r="K11" s="4">
        <v>245</v>
      </c>
    </row>
    <row r="12" spans="2:11" x14ac:dyDescent="0.3">
      <c r="B12" s="2" t="s">
        <v>17</v>
      </c>
      <c r="C12" s="3">
        <v>43211</v>
      </c>
      <c r="D12" s="1" t="s">
        <v>99</v>
      </c>
      <c r="E12" s="4" t="s">
        <v>97</v>
      </c>
      <c r="F12" s="4">
        <v>17</v>
      </c>
      <c r="G12" s="4">
        <v>8</v>
      </c>
      <c r="H12" s="4">
        <v>90</v>
      </c>
      <c r="I12" s="4">
        <v>85</v>
      </c>
      <c r="J12" s="4">
        <v>90</v>
      </c>
      <c r="K12" s="4">
        <v>265</v>
      </c>
    </row>
    <row r="13" spans="2:11" x14ac:dyDescent="0.3">
      <c r="B13" s="2" t="s">
        <v>42</v>
      </c>
      <c r="C13" s="3">
        <v>42770</v>
      </c>
      <c r="D13" s="2" t="s">
        <v>100</v>
      </c>
      <c r="E13" s="4" t="s">
        <v>97</v>
      </c>
      <c r="F13" s="4">
        <v>23</v>
      </c>
      <c r="G13" s="4">
        <v>2</v>
      </c>
      <c r="H13" s="4">
        <v>75</v>
      </c>
      <c r="I13" s="4">
        <v>70</v>
      </c>
      <c r="J13" s="4">
        <v>70</v>
      </c>
      <c r="K13" s="4">
        <v>215</v>
      </c>
    </row>
    <row r="14" spans="2:11" x14ac:dyDescent="0.3">
      <c r="B14" s="2" t="s">
        <v>42</v>
      </c>
      <c r="C14" s="3">
        <v>43742</v>
      </c>
      <c r="D14" s="1" t="s">
        <v>101</v>
      </c>
      <c r="E14" s="4" t="s">
        <v>97</v>
      </c>
      <c r="F14" s="4">
        <v>25</v>
      </c>
      <c r="G14" s="4">
        <v>0</v>
      </c>
      <c r="H14" s="4">
        <v>100</v>
      </c>
      <c r="I14" s="4">
        <v>65</v>
      </c>
      <c r="J14" s="4">
        <v>90</v>
      </c>
      <c r="K14" s="4">
        <v>255</v>
      </c>
    </row>
    <row r="15" spans="2:11" x14ac:dyDescent="0.3">
      <c r="B15" s="2" t="s">
        <v>74</v>
      </c>
      <c r="C15" s="3">
        <v>43321</v>
      </c>
      <c r="D15" s="2" t="s">
        <v>18</v>
      </c>
      <c r="E15" s="4" t="s">
        <v>91</v>
      </c>
      <c r="F15" s="4">
        <v>23</v>
      </c>
      <c r="G15" s="4">
        <v>2</v>
      </c>
      <c r="H15" s="4">
        <v>90</v>
      </c>
      <c r="I15" s="4">
        <v>70</v>
      </c>
      <c r="J15" s="4">
        <v>60</v>
      </c>
      <c r="K15" s="4">
        <v>220</v>
      </c>
    </row>
    <row r="16" spans="2:11" x14ac:dyDescent="0.3">
      <c r="B16" s="2" t="s">
        <v>38</v>
      </c>
      <c r="C16" s="3">
        <v>43385</v>
      </c>
      <c r="D16" s="1" t="s">
        <v>102</v>
      </c>
      <c r="E16" s="4" t="s">
        <v>103</v>
      </c>
      <c r="F16" s="4">
        <v>15</v>
      </c>
      <c r="G16" s="4">
        <v>10</v>
      </c>
      <c r="H16" s="4">
        <v>85</v>
      </c>
      <c r="I16" s="4">
        <v>90</v>
      </c>
      <c r="J16" s="4">
        <v>85</v>
      </c>
      <c r="K16" s="4">
        <v>260</v>
      </c>
    </row>
    <row r="17" spans="2:11" x14ac:dyDescent="0.3">
      <c r="B17" s="2" t="s">
        <v>38</v>
      </c>
      <c r="C17" s="3">
        <v>43573</v>
      </c>
      <c r="D17" s="1" t="s">
        <v>104</v>
      </c>
      <c r="E17" s="4" t="s">
        <v>105</v>
      </c>
      <c r="F17" s="4">
        <v>25</v>
      </c>
      <c r="G17" s="4">
        <v>0</v>
      </c>
      <c r="H17" s="4">
        <v>90</v>
      </c>
      <c r="I17" s="4">
        <v>60</v>
      </c>
      <c r="J17" s="4">
        <v>60</v>
      </c>
      <c r="K17" s="4">
        <v>210</v>
      </c>
    </row>
    <row r="18" spans="2:11" x14ac:dyDescent="0.3">
      <c r="B18" s="2" t="s">
        <v>53</v>
      </c>
      <c r="C18" s="3">
        <v>43263</v>
      </c>
      <c r="D18" s="1" t="s">
        <v>106</v>
      </c>
      <c r="E18" s="4" t="s">
        <v>103</v>
      </c>
      <c r="F18" s="4">
        <v>25</v>
      </c>
      <c r="G18" s="4">
        <v>0</v>
      </c>
      <c r="H18" s="4">
        <v>70</v>
      </c>
      <c r="I18" s="4">
        <v>100</v>
      </c>
      <c r="J18" s="4">
        <v>80</v>
      </c>
      <c r="K18" s="4">
        <v>250</v>
      </c>
    </row>
    <row r="19" spans="2:11" x14ac:dyDescent="0.3">
      <c r="B19" s="2" t="s">
        <v>53</v>
      </c>
      <c r="C19" s="3">
        <v>43592</v>
      </c>
      <c r="D19" s="2" t="s">
        <v>67</v>
      </c>
      <c r="E19" s="4" t="s">
        <v>103</v>
      </c>
      <c r="F19" s="4">
        <v>15</v>
      </c>
      <c r="G19" s="4">
        <v>10</v>
      </c>
      <c r="H19" s="4">
        <v>85</v>
      </c>
      <c r="I19" s="4">
        <v>90</v>
      </c>
      <c r="J19" s="4">
        <v>85</v>
      </c>
      <c r="K19" s="4">
        <v>260</v>
      </c>
    </row>
    <row r="20" spans="2:11" x14ac:dyDescent="0.3">
      <c r="B20" s="2" t="s">
        <v>68</v>
      </c>
      <c r="C20" s="3">
        <v>44440</v>
      </c>
      <c r="D20" s="2" t="s">
        <v>47</v>
      </c>
      <c r="E20" s="4" t="s">
        <v>103</v>
      </c>
      <c r="F20" s="4">
        <v>25</v>
      </c>
      <c r="G20" s="4">
        <v>0</v>
      </c>
      <c r="H20" s="4">
        <v>70</v>
      </c>
      <c r="I20" s="4">
        <v>100</v>
      </c>
      <c r="J20" s="4">
        <v>80</v>
      </c>
      <c r="K20" s="4">
        <v>250</v>
      </c>
    </row>
    <row r="21" spans="2:11" x14ac:dyDescent="0.3">
      <c r="B21" s="2" t="s">
        <v>20</v>
      </c>
      <c r="C21" s="3">
        <v>43964</v>
      </c>
      <c r="D21" s="2" t="s">
        <v>63</v>
      </c>
      <c r="E21" s="4" t="s">
        <v>88</v>
      </c>
      <c r="F21" s="4">
        <v>23</v>
      </c>
      <c r="G21" s="4">
        <v>2</v>
      </c>
      <c r="H21" s="4">
        <v>85</v>
      </c>
      <c r="I21" s="4">
        <v>60</v>
      </c>
      <c r="J21" s="4">
        <v>60</v>
      </c>
      <c r="K21" s="4">
        <v>205</v>
      </c>
    </row>
    <row r="22" spans="2:11" x14ac:dyDescent="0.3">
      <c r="B22" s="2" t="s">
        <v>8</v>
      </c>
      <c r="C22" s="3">
        <v>44473</v>
      </c>
      <c r="D22" s="2" t="s">
        <v>34</v>
      </c>
      <c r="E22" s="4" t="s">
        <v>88</v>
      </c>
      <c r="F22" s="4">
        <v>24</v>
      </c>
      <c r="G22" s="4">
        <v>1</v>
      </c>
      <c r="H22" s="4">
        <v>100</v>
      </c>
      <c r="I22" s="4">
        <v>75</v>
      </c>
      <c r="J22" s="4">
        <v>75</v>
      </c>
      <c r="K22" s="4">
        <v>250</v>
      </c>
    </row>
    <row r="23" spans="2:11" x14ac:dyDescent="0.3">
      <c r="B23" s="1" t="s">
        <v>40</v>
      </c>
      <c r="C23" s="3">
        <v>42785</v>
      </c>
      <c r="D23" s="2" t="s">
        <v>107</v>
      </c>
      <c r="E23" s="4" t="s">
        <v>108</v>
      </c>
      <c r="F23" s="4">
        <v>24</v>
      </c>
      <c r="G23" s="4">
        <v>1</v>
      </c>
      <c r="H23" s="4">
        <v>100</v>
      </c>
      <c r="I23" s="4">
        <v>85</v>
      </c>
      <c r="J23" s="4">
        <v>65</v>
      </c>
      <c r="K23" s="4">
        <v>250</v>
      </c>
    </row>
    <row r="24" spans="2:11" x14ac:dyDescent="0.3">
      <c r="B24" s="1" t="s">
        <v>40</v>
      </c>
      <c r="C24" s="3">
        <v>43229</v>
      </c>
      <c r="D24" s="1" t="s">
        <v>109</v>
      </c>
      <c r="E24" s="4" t="s">
        <v>90</v>
      </c>
      <c r="F24" s="4">
        <v>25</v>
      </c>
      <c r="G24" s="4">
        <v>0</v>
      </c>
      <c r="H24" s="4">
        <v>100</v>
      </c>
      <c r="I24" s="4">
        <v>90</v>
      </c>
      <c r="J24" s="4">
        <v>90</v>
      </c>
      <c r="K24" s="4">
        <v>280</v>
      </c>
    </row>
    <row r="25" spans="2:11" x14ac:dyDescent="0.3">
      <c r="B25" s="2" t="s">
        <v>15</v>
      </c>
      <c r="C25" s="3">
        <v>43378</v>
      </c>
      <c r="D25" s="2" t="s">
        <v>61</v>
      </c>
      <c r="E25" s="4" t="s">
        <v>93</v>
      </c>
      <c r="F25" s="4">
        <v>25</v>
      </c>
      <c r="G25" s="4">
        <v>0</v>
      </c>
      <c r="H25" s="4">
        <v>80</v>
      </c>
      <c r="I25" s="4">
        <v>100</v>
      </c>
      <c r="J25" s="4">
        <v>85</v>
      </c>
      <c r="K25" s="4">
        <v>265</v>
      </c>
    </row>
    <row r="26" spans="2:11" x14ac:dyDescent="0.3">
      <c r="B26" s="2" t="s">
        <v>51</v>
      </c>
      <c r="C26" s="3">
        <v>42107</v>
      </c>
      <c r="D26" s="1" t="s">
        <v>110</v>
      </c>
      <c r="E26" s="4" t="s">
        <v>91</v>
      </c>
      <c r="F26" s="4">
        <v>20</v>
      </c>
      <c r="G26" s="4">
        <v>5</v>
      </c>
      <c r="H26" s="4">
        <v>70</v>
      </c>
      <c r="I26" s="4">
        <v>75</v>
      </c>
      <c r="J26" s="4">
        <v>90</v>
      </c>
      <c r="K26" s="4">
        <v>235</v>
      </c>
    </row>
    <row r="27" spans="2:11" x14ac:dyDescent="0.3">
      <c r="B27" s="2" t="s">
        <v>51</v>
      </c>
      <c r="C27" s="3">
        <v>43523</v>
      </c>
      <c r="D27" s="2" t="s">
        <v>111</v>
      </c>
      <c r="E27" s="4" t="s">
        <v>93</v>
      </c>
      <c r="F27" s="4">
        <v>23</v>
      </c>
      <c r="G27" s="4">
        <v>2</v>
      </c>
      <c r="H27" s="4">
        <v>90</v>
      </c>
      <c r="I27" s="4">
        <v>70</v>
      </c>
      <c r="J27" s="4">
        <v>60</v>
      </c>
      <c r="K27" s="4">
        <v>220</v>
      </c>
    </row>
    <row r="28" spans="2:11" x14ac:dyDescent="0.3">
      <c r="B28" s="2" t="s">
        <v>28</v>
      </c>
      <c r="C28" s="3">
        <v>42395</v>
      </c>
      <c r="D28" s="1" t="s">
        <v>112</v>
      </c>
      <c r="E28" s="4" t="s">
        <v>108</v>
      </c>
      <c r="F28" s="4">
        <v>25</v>
      </c>
      <c r="G28" s="4">
        <v>0</v>
      </c>
      <c r="H28" s="4">
        <v>70</v>
      </c>
      <c r="I28" s="4">
        <v>55</v>
      </c>
      <c r="J28" s="4">
        <v>90</v>
      </c>
      <c r="K28" s="4">
        <v>215</v>
      </c>
    </row>
    <row r="29" spans="2:11" x14ac:dyDescent="0.3">
      <c r="B29" s="2" t="s">
        <v>28</v>
      </c>
      <c r="C29" s="3">
        <v>43760</v>
      </c>
      <c r="D29" s="2" t="s">
        <v>59</v>
      </c>
      <c r="E29" s="4" t="s">
        <v>97</v>
      </c>
      <c r="F29" s="4">
        <v>24</v>
      </c>
      <c r="G29" s="4">
        <v>1</v>
      </c>
      <c r="H29" s="4">
        <v>90</v>
      </c>
      <c r="I29" s="4">
        <v>100</v>
      </c>
      <c r="J29" s="4">
        <v>100</v>
      </c>
      <c r="K29" s="4">
        <v>290</v>
      </c>
    </row>
    <row r="30" spans="2:11" x14ac:dyDescent="0.3">
      <c r="B30" s="2" t="s">
        <v>49</v>
      </c>
      <c r="C30" s="3">
        <v>43274</v>
      </c>
      <c r="D30" s="2" t="s">
        <v>113</v>
      </c>
      <c r="E30" s="4" t="s">
        <v>88</v>
      </c>
      <c r="F30" s="4">
        <v>25</v>
      </c>
      <c r="G30" s="4">
        <v>0</v>
      </c>
      <c r="H30" s="4">
        <v>80</v>
      </c>
      <c r="I30" s="4">
        <v>75</v>
      </c>
      <c r="J30" s="4">
        <v>85</v>
      </c>
      <c r="K30" s="4">
        <v>240</v>
      </c>
    </row>
    <row r="31" spans="2:11" x14ac:dyDescent="0.3">
      <c r="B31" s="2" t="s">
        <v>49</v>
      </c>
      <c r="C31" s="3">
        <v>43525</v>
      </c>
      <c r="D31" s="1" t="s">
        <v>114</v>
      </c>
      <c r="E31" s="4" t="s">
        <v>88</v>
      </c>
      <c r="F31" s="4">
        <v>24</v>
      </c>
      <c r="G31" s="4">
        <v>1</v>
      </c>
      <c r="H31" s="4">
        <v>65</v>
      </c>
      <c r="I31" s="4">
        <v>100</v>
      </c>
      <c r="J31" s="4">
        <v>80</v>
      </c>
      <c r="K31" s="4">
        <v>245</v>
      </c>
    </row>
    <row r="32" spans="2:11" x14ac:dyDescent="0.3">
      <c r="B32" s="2" t="s">
        <v>72</v>
      </c>
      <c r="C32" s="3">
        <v>43567</v>
      </c>
      <c r="D32" s="2" t="s">
        <v>29</v>
      </c>
      <c r="E32" s="4" t="s">
        <v>95</v>
      </c>
      <c r="F32" s="4">
        <v>24</v>
      </c>
      <c r="G32" s="4">
        <v>1</v>
      </c>
      <c r="H32" s="4">
        <v>70</v>
      </c>
      <c r="I32" s="4">
        <v>90</v>
      </c>
      <c r="J32" s="4">
        <v>70</v>
      </c>
      <c r="K32" s="4">
        <v>230</v>
      </c>
    </row>
    <row r="33" spans="2:11" x14ac:dyDescent="0.3">
      <c r="B33" s="2" t="s">
        <v>33</v>
      </c>
      <c r="C33" s="3">
        <v>43252</v>
      </c>
      <c r="D33" s="1" t="s">
        <v>115</v>
      </c>
      <c r="E33" s="4" t="s">
        <v>88</v>
      </c>
      <c r="F33" s="4">
        <v>25</v>
      </c>
      <c r="G33" s="4">
        <v>0</v>
      </c>
      <c r="H33" s="4">
        <v>80</v>
      </c>
      <c r="I33" s="4">
        <v>75</v>
      </c>
      <c r="J33" s="4">
        <v>85</v>
      </c>
      <c r="K33" s="4">
        <v>240</v>
      </c>
    </row>
    <row r="34" spans="2:11" x14ac:dyDescent="0.3">
      <c r="B34" s="2" t="s">
        <v>33</v>
      </c>
      <c r="C34" s="3">
        <v>43986</v>
      </c>
      <c r="D34" s="2" t="s">
        <v>65</v>
      </c>
      <c r="E34" s="4" t="s">
        <v>97</v>
      </c>
      <c r="F34" s="4">
        <v>23</v>
      </c>
      <c r="G34" s="4">
        <v>2</v>
      </c>
      <c r="H34" s="4">
        <v>50</v>
      </c>
      <c r="I34" s="4">
        <v>85</v>
      </c>
      <c r="J34" s="4">
        <v>95</v>
      </c>
      <c r="K34" s="4">
        <v>230</v>
      </c>
    </row>
    <row r="35" spans="2:11" x14ac:dyDescent="0.3">
      <c r="B35" s="2" t="s">
        <v>35</v>
      </c>
      <c r="C35" s="3">
        <v>42473</v>
      </c>
      <c r="D35" s="1" t="s">
        <v>116</v>
      </c>
      <c r="E35" s="4" t="s">
        <v>93</v>
      </c>
      <c r="F35" s="4">
        <v>23</v>
      </c>
      <c r="G35" s="4">
        <v>2</v>
      </c>
      <c r="H35" s="4">
        <v>90</v>
      </c>
      <c r="I35" s="4">
        <v>70</v>
      </c>
      <c r="J35" s="4">
        <v>60</v>
      </c>
      <c r="K35" s="4">
        <v>220</v>
      </c>
    </row>
    <row r="36" spans="2:11" x14ac:dyDescent="0.3">
      <c r="B36" s="2" t="s">
        <v>35</v>
      </c>
      <c r="C36" s="3">
        <v>43257</v>
      </c>
      <c r="D36" s="2" t="s">
        <v>75</v>
      </c>
      <c r="E36" s="4" t="s">
        <v>88</v>
      </c>
      <c r="F36" s="4">
        <v>23</v>
      </c>
      <c r="G36" s="4">
        <v>2</v>
      </c>
      <c r="H36" s="4">
        <v>75</v>
      </c>
      <c r="I36" s="4">
        <v>90</v>
      </c>
      <c r="J36" s="4">
        <v>70</v>
      </c>
      <c r="K36" s="4">
        <v>235</v>
      </c>
    </row>
    <row r="37" spans="2:11" x14ac:dyDescent="0.3">
      <c r="B37" s="1" t="s">
        <v>76</v>
      </c>
      <c r="C37" s="3">
        <v>43955</v>
      </c>
      <c r="D37" s="2" t="s">
        <v>71</v>
      </c>
      <c r="E37" s="4" t="s">
        <v>95</v>
      </c>
      <c r="F37" s="4">
        <v>25</v>
      </c>
      <c r="G37" s="4">
        <v>0</v>
      </c>
      <c r="H37" s="4">
        <v>55</v>
      </c>
      <c r="I37" s="4">
        <v>100</v>
      </c>
      <c r="J37" s="4">
        <v>60</v>
      </c>
      <c r="K37" s="4">
        <v>215</v>
      </c>
    </row>
    <row r="38" spans="2:11" x14ac:dyDescent="0.3">
      <c r="B38" s="2" t="s">
        <v>70</v>
      </c>
      <c r="C38" s="3">
        <v>43325</v>
      </c>
      <c r="D38" s="2" t="s">
        <v>43</v>
      </c>
      <c r="E38" s="4" t="s">
        <v>93</v>
      </c>
      <c r="F38" s="4">
        <v>25</v>
      </c>
      <c r="G38" s="4">
        <v>0</v>
      </c>
      <c r="H38" s="4">
        <v>60</v>
      </c>
      <c r="I38" s="4">
        <v>70</v>
      </c>
      <c r="J38" s="4">
        <v>100</v>
      </c>
      <c r="K38" s="4">
        <v>230</v>
      </c>
    </row>
    <row r="39" spans="2:11" x14ac:dyDescent="0.3">
      <c r="B39" s="2" t="s">
        <v>44</v>
      </c>
      <c r="C39" s="3">
        <v>42577</v>
      </c>
      <c r="D39" s="1" t="s">
        <v>117</v>
      </c>
      <c r="E39" s="4" t="s">
        <v>91</v>
      </c>
      <c r="F39" s="4">
        <v>25</v>
      </c>
      <c r="G39" s="4">
        <v>0</v>
      </c>
      <c r="H39" s="4">
        <v>90</v>
      </c>
      <c r="I39" s="4">
        <v>80</v>
      </c>
      <c r="J39" s="4">
        <v>100</v>
      </c>
      <c r="K39" s="4">
        <v>270</v>
      </c>
    </row>
    <row r="40" spans="2:11" x14ac:dyDescent="0.3">
      <c r="B40" s="2" t="s">
        <v>44</v>
      </c>
      <c r="C40" s="3">
        <v>44357</v>
      </c>
      <c r="D40" s="2" t="s">
        <v>16</v>
      </c>
      <c r="E40" s="4" t="s">
        <v>108</v>
      </c>
      <c r="F40" s="4">
        <v>25</v>
      </c>
      <c r="G40" s="4">
        <v>0</v>
      </c>
      <c r="H40" s="4">
        <v>70</v>
      </c>
      <c r="I40" s="4">
        <v>55</v>
      </c>
      <c r="J40" s="4">
        <v>90</v>
      </c>
      <c r="K40" s="4">
        <v>215</v>
      </c>
    </row>
    <row r="41" spans="2:11" x14ac:dyDescent="0.3">
      <c r="B41" s="1" t="s">
        <v>12</v>
      </c>
      <c r="C41" s="3">
        <v>43274</v>
      </c>
      <c r="D41" s="1" t="s">
        <v>118</v>
      </c>
      <c r="E41" s="4" t="s">
        <v>95</v>
      </c>
      <c r="F41" s="4">
        <v>25</v>
      </c>
      <c r="G41" s="4">
        <v>0</v>
      </c>
      <c r="H41" s="4">
        <v>90</v>
      </c>
      <c r="I41" s="4">
        <v>80</v>
      </c>
      <c r="J41" s="4">
        <v>70</v>
      </c>
      <c r="K41" s="4">
        <v>240</v>
      </c>
    </row>
    <row r="42" spans="2:11" x14ac:dyDescent="0.3">
      <c r="B42" s="2" t="s">
        <v>62</v>
      </c>
      <c r="C42" s="3">
        <v>43831</v>
      </c>
      <c r="D42" s="1" t="s">
        <v>119</v>
      </c>
      <c r="E42" s="4" t="s">
        <v>97</v>
      </c>
      <c r="F42" s="4">
        <v>24</v>
      </c>
      <c r="G42" s="4">
        <v>1</v>
      </c>
      <c r="H42" s="4">
        <v>90</v>
      </c>
      <c r="I42" s="4">
        <v>90</v>
      </c>
      <c r="J42" s="4">
        <v>100</v>
      </c>
      <c r="K42" s="4">
        <v>280</v>
      </c>
    </row>
    <row r="43" spans="2:11" x14ac:dyDescent="0.3">
      <c r="B43" s="2" t="s">
        <v>62</v>
      </c>
      <c r="C43" s="3">
        <v>44481</v>
      </c>
      <c r="D43" s="2" t="s">
        <v>73</v>
      </c>
      <c r="E43" s="4" t="s">
        <v>90</v>
      </c>
      <c r="F43" s="4">
        <v>22</v>
      </c>
      <c r="G43" s="4">
        <v>3</v>
      </c>
      <c r="H43" s="4">
        <v>90</v>
      </c>
      <c r="I43" s="4">
        <v>90</v>
      </c>
      <c r="J43" s="4">
        <v>100</v>
      </c>
      <c r="K43" s="4">
        <v>280</v>
      </c>
    </row>
    <row r="44" spans="2:11" x14ac:dyDescent="0.3">
      <c r="B44" s="2" t="s">
        <v>66</v>
      </c>
      <c r="C44" s="3">
        <v>43020</v>
      </c>
      <c r="D44" s="1" t="s">
        <v>120</v>
      </c>
      <c r="E44" s="4" t="s">
        <v>97</v>
      </c>
      <c r="F44" s="4">
        <v>23</v>
      </c>
      <c r="G44" s="4">
        <v>2</v>
      </c>
      <c r="H44" s="4">
        <v>50</v>
      </c>
      <c r="I44" s="4">
        <v>85</v>
      </c>
      <c r="J44" s="4">
        <v>95</v>
      </c>
      <c r="K44" s="4">
        <v>230</v>
      </c>
    </row>
    <row r="45" spans="2:11" x14ac:dyDescent="0.3">
      <c r="B45" s="2" t="s">
        <v>66</v>
      </c>
      <c r="C45" s="3">
        <v>43977</v>
      </c>
      <c r="D45" s="2" t="s">
        <v>27</v>
      </c>
      <c r="E45" s="4" t="s">
        <v>91</v>
      </c>
      <c r="F45" s="4">
        <v>20</v>
      </c>
      <c r="G45" s="4">
        <v>5</v>
      </c>
      <c r="H45" s="4">
        <v>70</v>
      </c>
      <c r="I45" s="4">
        <v>75</v>
      </c>
      <c r="J45" s="4">
        <v>90</v>
      </c>
      <c r="K45" s="4">
        <v>235</v>
      </c>
    </row>
    <row r="46" spans="2:11" x14ac:dyDescent="0.3">
      <c r="B46" s="2" t="s">
        <v>26</v>
      </c>
      <c r="C46" s="3">
        <v>43332</v>
      </c>
      <c r="D46" s="2" t="s">
        <v>24</v>
      </c>
      <c r="E46" s="4" t="s">
        <v>105</v>
      </c>
      <c r="F46" s="4">
        <v>22</v>
      </c>
      <c r="G46" s="4">
        <v>3</v>
      </c>
      <c r="H46" s="4">
        <v>100</v>
      </c>
      <c r="I46" s="4">
        <v>75</v>
      </c>
      <c r="J46" s="4">
        <v>90</v>
      </c>
      <c r="K46" s="4">
        <v>265</v>
      </c>
    </row>
    <row r="47" spans="2:11" x14ac:dyDescent="0.3">
      <c r="B47" s="2" t="s">
        <v>60</v>
      </c>
      <c r="C47" s="3">
        <v>42577</v>
      </c>
      <c r="D47" s="1" t="s">
        <v>121</v>
      </c>
      <c r="E47" s="4" t="s">
        <v>105</v>
      </c>
      <c r="F47" s="4">
        <v>22</v>
      </c>
      <c r="G47" s="4">
        <v>3</v>
      </c>
      <c r="H47" s="4">
        <v>100</v>
      </c>
      <c r="I47" s="4">
        <v>75</v>
      </c>
      <c r="J47" s="4">
        <v>90</v>
      </c>
      <c r="K47" s="4">
        <v>265</v>
      </c>
    </row>
    <row r="48" spans="2:11" x14ac:dyDescent="0.3">
      <c r="B48" s="2" t="s">
        <v>60</v>
      </c>
      <c r="C48" s="3">
        <v>43217</v>
      </c>
      <c r="D48" s="2" t="s">
        <v>122</v>
      </c>
      <c r="E48" s="4" t="s">
        <v>91</v>
      </c>
      <c r="F48" s="4">
        <v>25</v>
      </c>
      <c r="G48" s="4">
        <v>0</v>
      </c>
      <c r="H48" s="4">
        <v>90</v>
      </c>
      <c r="I48" s="4">
        <v>80</v>
      </c>
      <c r="J48" s="4">
        <v>100</v>
      </c>
      <c r="K48" s="4">
        <v>270</v>
      </c>
    </row>
    <row r="49" spans="2:11" x14ac:dyDescent="0.3">
      <c r="B49" s="2" t="s">
        <v>30</v>
      </c>
      <c r="C49" s="3">
        <v>43338</v>
      </c>
      <c r="D49" s="1" t="s">
        <v>123</v>
      </c>
      <c r="E49" s="4" t="s">
        <v>91</v>
      </c>
      <c r="F49" s="4">
        <v>25</v>
      </c>
      <c r="G49" s="4">
        <v>0</v>
      </c>
      <c r="H49" s="4">
        <v>60</v>
      </c>
      <c r="I49" s="4">
        <v>80</v>
      </c>
      <c r="J49" s="4">
        <v>60</v>
      </c>
      <c r="K49" s="4">
        <v>200</v>
      </c>
    </row>
    <row r="50" spans="2:11" x14ac:dyDescent="0.3">
      <c r="B50" s="2" t="s">
        <v>30</v>
      </c>
      <c r="C50" s="3">
        <v>44383</v>
      </c>
      <c r="D50" s="2" t="s">
        <v>50</v>
      </c>
      <c r="E50" s="4" t="s">
        <v>91</v>
      </c>
      <c r="F50" s="4">
        <v>23</v>
      </c>
      <c r="G50" s="4">
        <v>2</v>
      </c>
      <c r="H50" s="4">
        <v>70</v>
      </c>
      <c r="I50" s="4">
        <v>90</v>
      </c>
      <c r="J50" s="4">
        <v>70</v>
      </c>
      <c r="K50" s="4">
        <v>230</v>
      </c>
    </row>
  </sheetData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&amp;C&amp;P쪽</oddFooter>
  </headerFooter>
  <rowBreaks count="2" manualBreakCount="2">
    <brk id="15" min="1" max="10" man="1"/>
    <brk id="35" min="1" max="10" man="1"/>
  </rowBreaks>
  <colBreaks count="1" manualBreakCount="1">
    <brk id="5" min="1" max="49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4CE879-09C9-45B0-9C9F-A336EBFE9F57}">
  <sheetPr codeName="Sheet4"/>
  <dimension ref="B1:L46"/>
  <sheetViews>
    <sheetView topLeftCell="A38" workbookViewId="0">
      <selection activeCell="I37" sqref="I37"/>
    </sheetView>
  </sheetViews>
  <sheetFormatPr defaultRowHeight="16.5" x14ac:dyDescent="0.3"/>
  <cols>
    <col min="1" max="1" width="2" customWidth="1"/>
    <col min="3" max="3" width="16" bestFit="1" customWidth="1"/>
    <col min="4" max="4" width="13.25" bestFit="1" customWidth="1"/>
    <col min="5" max="5" width="9" bestFit="1" customWidth="1"/>
    <col min="8" max="8" width="15.25" customWidth="1"/>
    <col min="11" max="11" width="13" bestFit="1" customWidth="1"/>
  </cols>
  <sheetData>
    <row r="1" spans="2:12" x14ac:dyDescent="0.3">
      <c r="B1" t="s">
        <v>124</v>
      </c>
    </row>
    <row r="2" spans="2:12" x14ac:dyDescent="0.3">
      <c r="B2" s="1" t="s">
        <v>80</v>
      </c>
      <c r="C2" s="2" t="s">
        <v>81</v>
      </c>
      <c r="D2" s="1" t="s">
        <v>82</v>
      </c>
      <c r="E2" s="1" t="s">
        <v>83</v>
      </c>
      <c r="F2" s="1" t="s">
        <v>84</v>
      </c>
      <c r="G2" s="1" t="s">
        <v>85</v>
      </c>
      <c r="H2" s="1" t="s">
        <v>86</v>
      </c>
      <c r="I2" s="1" t="s">
        <v>87</v>
      </c>
      <c r="J2" s="5" t="s">
        <v>125</v>
      </c>
      <c r="K2" s="5" t="s">
        <v>126</v>
      </c>
      <c r="L2" s="5" t="s">
        <v>127</v>
      </c>
    </row>
    <row r="3" spans="2:12" x14ac:dyDescent="0.3">
      <c r="B3" s="2" t="s">
        <v>34</v>
      </c>
      <c r="C3" s="4" t="s">
        <v>88</v>
      </c>
      <c r="D3" s="4">
        <v>24</v>
      </c>
      <c r="E3" s="4">
        <v>1</v>
      </c>
      <c r="F3" s="4">
        <v>100</v>
      </c>
      <c r="G3" s="4">
        <v>75</v>
      </c>
      <c r="H3" s="4">
        <v>75</v>
      </c>
      <c r="I3" s="4">
        <v>250</v>
      </c>
      <c r="J3" s="1" t="str">
        <f>IF(AND(D3&gt;=18, COUNTIF(F3:H3,"&gt;=60")=3), "Pass","-")</f>
        <v>Pass</v>
      </c>
      <c r="K3" s="6">
        <f>IF(E3=0, VLOOKUP(AVERAGE(F3:H3),$B$42:$D$46, 3)+0.5%,VLOOKUP(AVERAGE(F3:H3),$B$42:$D$46, 3) )</f>
        <v>3.5000000000000003E-2</v>
      </c>
      <c r="L3" s="1" t="str" cm="1">
        <f t="array" ref="L3">fn비고(D3,E3)</f>
        <v/>
      </c>
    </row>
    <row r="4" spans="2:12" x14ac:dyDescent="0.3">
      <c r="B4" s="1" t="s">
        <v>118</v>
      </c>
      <c r="C4" s="4" t="s">
        <v>95</v>
      </c>
      <c r="D4" s="4">
        <v>25</v>
      </c>
      <c r="E4" s="4">
        <v>0</v>
      </c>
      <c r="F4" s="4">
        <v>90</v>
      </c>
      <c r="G4" s="4">
        <v>80</v>
      </c>
      <c r="H4" s="4">
        <v>70</v>
      </c>
      <c r="I4" s="4">
        <v>240</v>
      </c>
      <c r="J4" s="1" t="str">
        <f t="shared" ref="J4:J32" si="0">IF(AND(D4&gt;=18, COUNTIF(F4:H4,"&gt;=60")=3), "Pass","-")</f>
        <v>Pass</v>
      </c>
      <c r="K4" s="6">
        <f t="shared" ref="K4:K32" si="1">IF(E4=0, VLOOKUP(AVERAGE(F4:H4),$B$42:$D$46, 3)+0.5%,VLOOKUP(AVERAGE(F4:H4),$B$42:$D$46, 3) )</f>
        <v>0.04</v>
      </c>
      <c r="L4" s="1" t="str" cm="1">
        <f t="array" ref="L4">fn비고(D4,E4)</f>
        <v>출석우수</v>
      </c>
    </row>
    <row r="5" spans="2:12" x14ac:dyDescent="0.3">
      <c r="B5" s="2" t="s">
        <v>61</v>
      </c>
      <c r="C5" s="4" t="s">
        <v>93</v>
      </c>
      <c r="D5" s="4">
        <v>25</v>
      </c>
      <c r="E5" s="4">
        <v>0</v>
      </c>
      <c r="F5" s="4">
        <v>80</v>
      </c>
      <c r="G5" s="4">
        <v>100</v>
      </c>
      <c r="H5" s="4">
        <v>85</v>
      </c>
      <c r="I5" s="4">
        <v>265</v>
      </c>
      <c r="J5" s="1" t="str">
        <f t="shared" si="0"/>
        <v>Pass</v>
      </c>
      <c r="K5" s="6">
        <f t="shared" si="1"/>
        <v>0.04</v>
      </c>
      <c r="L5" s="1" t="str" cm="1">
        <f t="array" ref="L5">fn비고(D5,E5)</f>
        <v>출석우수</v>
      </c>
    </row>
    <row r="6" spans="2:12" x14ac:dyDescent="0.3">
      <c r="B6" s="1" t="s">
        <v>99</v>
      </c>
      <c r="C6" s="4" t="s">
        <v>97</v>
      </c>
      <c r="D6" s="4">
        <v>17</v>
      </c>
      <c r="E6" s="4">
        <v>8</v>
      </c>
      <c r="F6" s="4">
        <v>90</v>
      </c>
      <c r="G6" s="4">
        <v>85</v>
      </c>
      <c r="H6" s="4">
        <v>90</v>
      </c>
      <c r="I6" s="4">
        <v>265</v>
      </c>
      <c r="J6" s="1" t="str">
        <f t="shared" si="0"/>
        <v>-</v>
      </c>
      <c r="K6" s="6">
        <f t="shared" si="1"/>
        <v>3.5000000000000003E-2</v>
      </c>
      <c r="L6" s="1" t="str" cm="1">
        <f t="array" ref="L6">fn비고(D6,E6)</f>
        <v>재수강</v>
      </c>
    </row>
    <row r="7" spans="2:12" x14ac:dyDescent="0.3">
      <c r="B7" s="2" t="s">
        <v>63</v>
      </c>
      <c r="C7" s="4" t="s">
        <v>88</v>
      </c>
      <c r="D7" s="4">
        <v>23</v>
      </c>
      <c r="E7" s="4">
        <v>2</v>
      </c>
      <c r="F7" s="4">
        <v>85</v>
      </c>
      <c r="G7" s="4">
        <v>60</v>
      </c>
      <c r="H7" s="4">
        <v>60</v>
      </c>
      <c r="I7" s="4">
        <v>205</v>
      </c>
      <c r="J7" s="1" t="str">
        <f t="shared" si="0"/>
        <v>Pass</v>
      </c>
      <c r="K7" s="6">
        <f t="shared" si="1"/>
        <v>2.5000000000000001E-2</v>
      </c>
      <c r="L7" s="1" t="str" cm="1">
        <f t="array" ref="L7">fn비고(D7,E7)</f>
        <v/>
      </c>
    </row>
    <row r="8" spans="2:12" x14ac:dyDescent="0.3">
      <c r="B8" s="2" t="s">
        <v>31</v>
      </c>
      <c r="C8" s="4" t="s">
        <v>88</v>
      </c>
      <c r="D8" s="4">
        <v>25</v>
      </c>
      <c r="E8" s="4">
        <v>0</v>
      </c>
      <c r="F8" s="4">
        <v>80</v>
      </c>
      <c r="G8" s="4">
        <v>100</v>
      </c>
      <c r="H8" s="4">
        <v>80</v>
      </c>
      <c r="I8" s="4">
        <v>260</v>
      </c>
      <c r="J8" s="1" t="str">
        <f t="shared" si="0"/>
        <v>Pass</v>
      </c>
      <c r="K8" s="6">
        <f t="shared" si="1"/>
        <v>0.04</v>
      </c>
      <c r="L8" s="1" t="str" cm="1">
        <f t="array" ref="L8">fn비고(D8,E8)</f>
        <v>출석우수</v>
      </c>
    </row>
    <row r="9" spans="2:12" x14ac:dyDescent="0.3">
      <c r="B9" s="2" t="s">
        <v>24</v>
      </c>
      <c r="C9" s="4" t="s">
        <v>105</v>
      </c>
      <c r="D9" s="4">
        <v>22</v>
      </c>
      <c r="E9" s="4">
        <v>3</v>
      </c>
      <c r="F9" s="4">
        <v>100</v>
      </c>
      <c r="G9" s="4">
        <v>75</v>
      </c>
      <c r="H9" s="4">
        <v>90</v>
      </c>
      <c r="I9" s="4">
        <v>265</v>
      </c>
      <c r="J9" s="1" t="str">
        <f t="shared" si="0"/>
        <v>Pass</v>
      </c>
      <c r="K9" s="6">
        <f t="shared" si="1"/>
        <v>3.5000000000000003E-2</v>
      </c>
      <c r="L9" s="1" t="str" cm="1">
        <f t="array" ref="L9">fn비고(D9,E9)</f>
        <v/>
      </c>
    </row>
    <row r="10" spans="2:12" x14ac:dyDescent="0.3">
      <c r="B10" s="2" t="s">
        <v>59</v>
      </c>
      <c r="C10" s="4" t="s">
        <v>97</v>
      </c>
      <c r="D10" s="4">
        <v>24</v>
      </c>
      <c r="E10" s="4">
        <v>1</v>
      </c>
      <c r="F10" s="4">
        <v>90</v>
      </c>
      <c r="G10" s="4">
        <v>100</v>
      </c>
      <c r="H10" s="4">
        <v>100</v>
      </c>
      <c r="I10" s="4">
        <v>290</v>
      </c>
      <c r="J10" s="1" t="str">
        <f t="shared" si="0"/>
        <v>Pass</v>
      </c>
      <c r="K10" s="6">
        <f t="shared" si="1"/>
        <v>0.05</v>
      </c>
      <c r="L10" s="1" t="str" cm="1">
        <f t="array" ref="L10">fn비고(D10,E10)</f>
        <v/>
      </c>
    </row>
    <row r="11" spans="2:12" x14ac:dyDescent="0.3">
      <c r="B11" s="2" t="s">
        <v>50</v>
      </c>
      <c r="C11" s="4" t="s">
        <v>91</v>
      </c>
      <c r="D11" s="4">
        <v>23</v>
      </c>
      <c r="E11" s="4">
        <v>2</v>
      </c>
      <c r="F11" s="4">
        <v>70</v>
      </c>
      <c r="G11" s="4">
        <v>90</v>
      </c>
      <c r="H11" s="4">
        <v>70</v>
      </c>
      <c r="I11" s="4">
        <v>230</v>
      </c>
      <c r="J11" s="1" t="str">
        <f t="shared" si="0"/>
        <v>Pass</v>
      </c>
      <c r="K11" s="6">
        <f t="shared" si="1"/>
        <v>0.03</v>
      </c>
      <c r="L11" s="1" t="str" cm="1">
        <f t="array" ref="L11">fn비고(D11,E11)</f>
        <v/>
      </c>
    </row>
    <row r="12" spans="2:12" x14ac:dyDescent="0.3">
      <c r="B12" s="2" t="s">
        <v>65</v>
      </c>
      <c r="C12" s="4" t="s">
        <v>97</v>
      </c>
      <c r="D12" s="4">
        <v>23</v>
      </c>
      <c r="E12" s="4">
        <v>2</v>
      </c>
      <c r="F12" s="4">
        <v>50</v>
      </c>
      <c r="G12" s="4">
        <v>85</v>
      </c>
      <c r="H12" s="4">
        <v>95</v>
      </c>
      <c r="I12" s="4">
        <v>230</v>
      </c>
      <c r="J12" s="1" t="str">
        <f t="shared" si="0"/>
        <v>-</v>
      </c>
      <c r="K12" s="6">
        <f t="shared" si="1"/>
        <v>0.03</v>
      </c>
      <c r="L12" s="1" t="str" cm="1">
        <f t="array" ref="L12">fn비고(D12,E12)</f>
        <v/>
      </c>
    </row>
    <row r="13" spans="2:12" x14ac:dyDescent="0.3">
      <c r="B13" s="2" t="s">
        <v>75</v>
      </c>
      <c r="C13" s="4" t="s">
        <v>88</v>
      </c>
      <c r="D13" s="4">
        <v>23</v>
      </c>
      <c r="E13" s="4">
        <v>2</v>
      </c>
      <c r="F13" s="4">
        <v>75</v>
      </c>
      <c r="G13" s="4">
        <v>90</v>
      </c>
      <c r="H13" s="4">
        <v>70</v>
      </c>
      <c r="I13" s="4">
        <v>235</v>
      </c>
      <c r="J13" s="1" t="str">
        <f t="shared" si="0"/>
        <v>Pass</v>
      </c>
      <c r="K13" s="6">
        <f t="shared" si="1"/>
        <v>0.03</v>
      </c>
      <c r="L13" s="1" t="str" cm="1">
        <f t="array" ref="L13">fn비고(D13,E13)</f>
        <v/>
      </c>
    </row>
    <row r="14" spans="2:12" x14ac:dyDescent="0.3">
      <c r="B14" s="1" t="s">
        <v>104</v>
      </c>
      <c r="C14" s="4" t="s">
        <v>105</v>
      </c>
      <c r="D14" s="4">
        <v>25</v>
      </c>
      <c r="E14" s="4">
        <v>0</v>
      </c>
      <c r="F14" s="4">
        <v>90</v>
      </c>
      <c r="G14" s="4">
        <v>60</v>
      </c>
      <c r="H14" s="4">
        <v>60</v>
      </c>
      <c r="I14" s="4">
        <v>210</v>
      </c>
      <c r="J14" s="1" t="str">
        <f t="shared" si="0"/>
        <v>Pass</v>
      </c>
      <c r="K14" s="6">
        <f t="shared" si="1"/>
        <v>3.4999999999999996E-2</v>
      </c>
      <c r="L14" s="1" t="str" cm="1">
        <f t="array" ref="L14">fn비고(D14,E14)</f>
        <v>출석우수</v>
      </c>
    </row>
    <row r="15" spans="2:12" x14ac:dyDescent="0.3">
      <c r="B15" s="2" t="s">
        <v>107</v>
      </c>
      <c r="C15" s="4" t="s">
        <v>108</v>
      </c>
      <c r="D15" s="4">
        <v>24</v>
      </c>
      <c r="E15" s="4">
        <v>1</v>
      </c>
      <c r="F15" s="4">
        <v>100</v>
      </c>
      <c r="G15" s="4">
        <v>85</v>
      </c>
      <c r="H15" s="4">
        <v>65</v>
      </c>
      <c r="I15" s="4">
        <v>250</v>
      </c>
      <c r="J15" s="1" t="str">
        <f t="shared" si="0"/>
        <v>Pass</v>
      </c>
      <c r="K15" s="6">
        <f t="shared" si="1"/>
        <v>3.5000000000000003E-2</v>
      </c>
      <c r="L15" s="1" t="str" cm="1">
        <f t="array" ref="L15">fn비고(D15,E15)</f>
        <v/>
      </c>
    </row>
    <row r="16" spans="2:12" x14ac:dyDescent="0.3">
      <c r="B16" s="2" t="s">
        <v>100</v>
      </c>
      <c r="C16" s="4" t="s">
        <v>97</v>
      </c>
      <c r="D16" s="4">
        <v>23</v>
      </c>
      <c r="E16" s="4">
        <v>2</v>
      </c>
      <c r="F16" s="4">
        <v>75</v>
      </c>
      <c r="G16" s="4">
        <v>70</v>
      </c>
      <c r="H16" s="4">
        <v>70</v>
      </c>
      <c r="I16" s="4">
        <v>215</v>
      </c>
      <c r="J16" s="1" t="str">
        <f t="shared" si="0"/>
        <v>Pass</v>
      </c>
      <c r="K16" s="6">
        <f t="shared" si="1"/>
        <v>0.03</v>
      </c>
      <c r="L16" s="1" t="str" cm="1">
        <f t="array" ref="L16">fn비고(D16,E16)</f>
        <v/>
      </c>
    </row>
    <row r="17" spans="2:12" x14ac:dyDescent="0.3">
      <c r="B17" s="2" t="s">
        <v>16</v>
      </c>
      <c r="C17" s="4" t="s">
        <v>108</v>
      </c>
      <c r="D17" s="4">
        <v>25</v>
      </c>
      <c r="E17" s="4">
        <v>0</v>
      </c>
      <c r="F17" s="4">
        <v>70</v>
      </c>
      <c r="G17" s="4">
        <v>55</v>
      </c>
      <c r="H17" s="4">
        <v>90</v>
      </c>
      <c r="I17" s="4">
        <v>215</v>
      </c>
      <c r="J17" s="1" t="str">
        <f t="shared" si="0"/>
        <v>-</v>
      </c>
      <c r="K17" s="6">
        <f t="shared" si="1"/>
        <v>3.4999999999999996E-2</v>
      </c>
      <c r="L17" s="1" t="str" cm="1">
        <f t="array" ref="L17">fn비고(D17,E17)</f>
        <v>출석우수</v>
      </c>
    </row>
    <row r="18" spans="2:12" x14ac:dyDescent="0.3">
      <c r="B18" s="2" t="s">
        <v>69</v>
      </c>
      <c r="C18" s="4" t="s">
        <v>91</v>
      </c>
      <c r="D18" s="4">
        <v>25</v>
      </c>
      <c r="E18" s="4">
        <v>0</v>
      </c>
      <c r="F18" s="4">
        <v>60</v>
      </c>
      <c r="G18" s="4">
        <v>80</v>
      </c>
      <c r="H18" s="4">
        <v>60</v>
      </c>
      <c r="I18" s="4">
        <v>200</v>
      </c>
      <c r="J18" s="1" t="str">
        <f t="shared" si="0"/>
        <v>Pass</v>
      </c>
      <c r="K18" s="6">
        <f t="shared" si="1"/>
        <v>3.0000000000000002E-2</v>
      </c>
      <c r="L18" s="1" t="str" cm="1">
        <f t="array" ref="L18">fn비고(D18,E18)</f>
        <v>출석우수</v>
      </c>
    </row>
    <row r="19" spans="2:12" x14ac:dyDescent="0.3">
      <c r="B19" s="2" t="s">
        <v>113</v>
      </c>
      <c r="C19" s="4" t="s">
        <v>88</v>
      </c>
      <c r="D19" s="4">
        <v>25</v>
      </c>
      <c r="E19" s="4">
        <v>0</v>
      </c>
      <c r="F19" s="4">
        <v>80</v>
      </c>
      <c r="G19" s="4">
        <v>75</v>
      </c>
      <c r="H19" s="4">
        <v>85</v>
      </c>
      <c r="I19" s="4">
        <v>240</v>
      </c>
      <c r="J19" s="1" t="str">
        <f t="shared" si="0"/>
        <v>Pass</v>
      </c>
      <c r="K19" s="6">
        <f t="shared" si="1"/>
        <v>0.04</v>
      </c>
      <c r="L19" s="1" t="str" cm="1">
        <f t="array" ref="L19">fn비고(D19,E19)</f>
        <v>출석우수</v>
      </c>
    </row>
    <row r="20" spans="2:12" x14ac:dyDescent="0.3">
      <c r="B20" s="2" t="s">
        <v>111</v>
      </c>
      <c r="C20" s="4" t="s">
        <v>93</v>
      </c>
      <c r="D20" s="4">
        <v>23</v>
      </c>
      <c r="E20" s="4">
        <v>2</v>
      </c>
      <c r="F20" s="4">
        <v>90</v>
      </c>
      <c r="G20" s="4">
        <v>70</v>
      </c>
      <c r="H20" s="4">
        <v>60</v>
      </c>
      <c r="I20" s="4">
        <v>220</v>
      </c>
      <c r="J20" s="1" t="str">
        <f t="shared" si="0"/>
        <v>Pass</v>
      </c>
      <c r="K20" s="6">
        <f t="shared" si="1"/>
        <v>0.03</v>
      </c>
      <c r="L20" s="1" t="str" cm="1">
        <f t="array" ref="L20">fn비고(D20,E20)</f>
        <v/>
      </c>
    </row>
    <row r="21" spans="2:12" x14ac:dyDescent="0.3">
      <c r="B21" s="2" t="s">
        <v>67</v>
      </c>
      <c r="C21" s="4" t="s">
        <v>103</v>
      </c>
      <c r="D21" s="4">
        <v>15</v>
      </c>
      <c r="E21" s="4">
        <v>10</v>
      </c>
      <c r="F21" s="4">
        <v>85</v>
      </c>
      <c r="G21" s="4">
        <v>90</v>
      </c>
      <c r="H21" s="4">
        <v>85</v>
      </c>
      <c r="I21" s="4">
        <v>260</v>
      </c>
      <c r="J21" s="1" t="str">
        <f t="shared" si="0"/>
        <v>-</v>
      </c>
      <c r="K21" s="6">
        <f t="shared" si="1"/>
        <v>3.5000000000000003E-2</v>
      </c>
      <c r="L21" s="1" t="str" cm="1">
        <f t="array" ref="L21">fn비고(D21,E21)</f>
        <v>재수강</v>
      </c>
    </row>
    <row r="22" spans="2:12" x14ac:dyDescent="0.3">
      <c r="B22" s="2" t="s">
        <v>54</v>
      </c>
      <c r="C22" s="4" t="s">
        <v>90</v>
      </c>
      <c r="D22" s="4">
        <v>25</v>
      </c>
      <c r="E22" s="4">
        <v>0</v>
      </c>
      <c r="F22" s="4">
        <v>100</v>
      </c>
      <c r="G22" s="4">
        <v>90</v>
      </c>
      <c r="H22" s="4">
        <v>90</v>
      </c>
      <c r="I22" s="4">
        <v>280</v>
      </c>
      <c r="J22" s="1" t="str">
        <f t="shared" si="0"/>
        <v>Pass</v>
      </c>
      <c r="K22" s="6">
        <f t="shared" si="1"/>
        <v>5.5E-2</v>
      </c>
      <c r="L22" s="1" t="str" cm="1">
        <f t="array" ref="L22">fn비고(D22,E22)</f>
        <v>출석우수</v>
      </c>
    </row>
    <row r="23" spans="2:12" x14ac:dyDescent="0.3">
      <c r="B23" s="2" t="s">
        <v>96</v>
      </c>
      <c r="C23" s="4" t="s">
        <v>97</v>
      </c>
      <c r="D23" s="4">
        <v>25</v>
      </c>
      <c r="E23" s="4">
        <v>0</v>
      </c>
      <c r="F23" s="4">
        <v>100</v>
      </c>
      <c r="G23" s="4">
        <v>65</v>
      </c>
      <c r="H23" s="4">
        <v>90</v>
      </c>
      <c r="I23" s="4">
        <v>255</v>
      </c>
      <c r="J23" s="1" t="str">
        <f t="shared" si="0"/>
        <v>Pass</v>
      </c>
      <c r="K23" s="6">
        <f t="shared" si="1"/>
        <v>0.04</v>
      </c>
      <c r="L23" s="1" t="str" cm="1">
        <f t="array" ref="L23">fn비고(D23,E23)</f>
        <v>출석우수</v>
      </c>
    </row>
    <row r="24" spans="2:12" x14ac:dyDescent="0.3">
      <c r="B24" s="2" t="s">
        <v>122</v>
      </c>
      <c r="C24" s="4" t="s">
        <v>91</v>
      </c>
      <c r="D24" s="4">
        <v>25</v>
      </c>
      <c r="E24" s="4">
        <v>0</v>
      </c>
      <c r="F24" s="4">
        <v>90</v>
      </c>
      <c r="G24" s="4">
        <v>80</v>
      </c>
      <c r="H24" s="4">
        <v>100</v>
      </c>
      <c r="I24" s="4">
        <v>270</v>
      </c>
      <c r="J24" s="1" t="str">
        <f t="shared" si="0"/>
        <v>Pass</v>
      </c>
      <c r="K24" s="6">
        <f t="shared" si="1"/>
        <v>5.5E-2</v>
      </c>
      <c r="L24" s="1" t="str" cm="1">
        <f t="array" ref="L24">fn비고(D24,E24)</f>
        <v>출석우수</v>
      </c>
    </row>
    <row r="25" spans="2:12" x14ac:dyDescent="0.3">
      <c r="B25" s="2" t="s">
        <v>73</v>
      </c>
      <c r="C25" s="4" t="s">
        <v>90</v>
      </c>
      <c r="D25" s="4">
        <v>22</v>
      </c>
      <c r="E25" s="4">
        <v>3</v>
      </c>
      <c r="F25" s="4">
        <v>90</v>
      </c>
      <c r="G25" s="4">
        <v>90</v>
      </c>
      <c r="H25" s="4">
        <v>100</v>
      </c>
      <c r="I25" s="4">
        <v>280</v>
      </c>
      <c r="J25" s="1" t="str">
        <f t="shared" si="0"/>
        <v>Pass</v>
      </c>
      <c r="K25" s="6">
        <f t="shared" si="1"/>
        <v>0.05</v>
      </c>
      <c r="L25" s="1" t="str" cm="1">
        <f t="array" ref="L25">fn비고(D25,E25)</f>
        <v/>
      </c>
    </row>
    <row r="26" spans="2:12" x14ac:dyDescent="0.3">
      <c r="B26" s="2" t="s">
        <v>45</v>
      </c>
      <c r="C26" s="4" t="s">
        <v>88</v>
      </c>
      <c r="D26" s="4">
        <v>24</v>
      </c>
      <c r="E26" s="4">
        <v>1</v>
      </c>
      <c r="F26" s="4">
        <v>65</v>
      </c>
      <c r="G26" s="4">
        <v>100</v>
      </c>
      <c r="H26" s="4">
        <v>80</v>
      </c>
      <c r="I26" s="4">
        <v>245</v>
      </c>
      <c r="J26" s="1" t="str">
        <f t="shared" si="0"/>
        <v>Pass</v>
      </c>
      <c r="K26" s="6">
        <f t="shared" si="1"/>
        <v>3.5000000000000003E-2</v>
      </c>
      <c r="L26" s="1" t="str" cm="1">
        <f t="array" ref="L26">fn비고(D26,E26)</f>
        <v/>
      </c>
    </row>
    <row r="27" spans="2:12" x14ac:dyDescent="0.3">
      <c r="B27" s="2" t="s">
        <v>27</v>
      </c>
      <c r="C27" s="4" t="s">
        <v>91</v>
      </c>
      <c r="D27" s="4">
        <v>20</v>
      </c>
      <c r="E27" s="4">
        <v>5</v>
      </c>
      <c r="F27" s="4">
        <v>70</v>
      </c>
      <c r="G27" s="4">
        <v>75</v>
      </c>
      <c r="H27" s="4">
        <v>90</v>
      </c>
      <c r="I27" s="4">
        <v>235</v>
      </c>
      <c r="J27" s="1" t="str">
        <f t="shared" si="0"/>
        <v>Pass</v>
      </c>
      <c r="K27" s="6">
        <f t="shared" si="1"/>
        <v>0.03</v>
      </c>
      <c r="L27" s="1" t="str" cm="1">
        <f t="array" ref="L27">fn비고(D27,E27)</f>
        <v/>
      </c>
    </row>
    <row r="28" spans="2:12" x14ac:dyDescent="0.3">
      <c r="B28" s="2" t="s">
        <v>47</v>
      </c>
      <c r="C28" s="4" t="s">
        <v>103</v>
      </c>
      <c r="D28" s="4">
        <v>25</v>
      </c>
      <c r="E28" s="4">
        <v>0</v>
      </c>
      <c r="F28" s="4">
        <v>70</v>
      </c>
      <c r="G28" s="4">
        <v>100</v>
      </c>
      <c r="H28" s="4">
        <v>80</v>
      </c>
      <c r="I28" s="4">
        <v>250</v>
      </c>
      <c r="J28" s="1" t="str">
        <f t="shared" si="0"/>
        <v>Pass</v>
      </c>
      <c r="K28" s="6">
        <f t="shared" si="1"/>
        <v>0.04</v>
      </c>
      <c r="L28" s="1" t="str" cm="1">
        <f t="array" ref="L28">fn비고(D28,E28)</f>
        <v>출석우수</v>
      </c>
    </row>
    <row r="29" spans="2:12" x14ac:dyDescent="0.3">
      <c r="B29" s="2" t="s">
        <v>43</v>
      </c>
      <c r="C29" s="4" t="s">
        <v>93</v>
      </c>
      <c r="D29" s="4">
        <v>25</v>
      </c>
      <c r="E29" s="4">
        <v>0</v>
      </c>
      <c r="F29" s="4">
        <v>60</v>
      </c>
      <c r="G29" s="4">
        <v>70</v>
      </c>
      <c r="H29" s="4">
        <v>100</v>
      </c>
      <c r="I29" s="4">
        <v>230</v>
      </c>
      <c r="J29" s="1" t="str">
        <f t="shared" si="0"/>
        <v>Pass</v>
      </c>
      <c r="K29" s="6">
        <f t="shared" si="1"/>
        <v>3.4999999999999996E-2</v>
      </c>
      <c r="L29" s="1" t="str" cm="1">
        <f t="array" ref="L29">fn비고(D29,E29)</f>
        <v>출석우수</v>
      </c>
    </row>
    <row r="30" spans="2:12" x14ac:dyDescent="0.3">
      <c r="B30" s="2" t="s">
        <v>29</v>
      </c>
      <c r="C30" s="4" t="s">
        <v>95</v>
      </c>
      <c r="D30" s="4">
        <v>24</v>
      </c>
      <c r="E30" s="4">
        <v>1</v>
      </c>
      <c r="F30" s="4">
        <v>70</v>
      </c>
      <c r="G30" s="4">
        <v>90</v>
      </c>
      <c r="H30" s="4">
        <v>70</v>
      </c>
      <c r="I30" s="4">
        <v>230</v>
      </c>
      <c r="J30" s="1" t="str">
        <f t="shared" si="0"/>
        <v>Pass</v>
      </c>
      <c r="K30" s="6">
        <f t="shared" si="1"/>
        <v>0.03</v>
      </c>
      <c r="L30" s="1" t="str" cm="1">
        <f t="array" ref="L30">fn비고(D30,E30)</f>
        <v/>
      </c>
    </row>
    <row r="31" spans="2:12" x14ac:dyDescent="0.3">
      <c r="B31" s="2" t="s">
        <v>18</v>
      </c>
      <c r="C31" s="4" t="s">
        <v>91</v>
      </c>
      <c r="D31" s="4">
        <v>23</v>
      </c>
      <c r="E31" s="4">
        <v>2</v>
      </c>
      <c r="F31" s="4">
        <v>90</v>
      </c>
      <c r="G31" s="4">
        <v>70</v>
      </c>
      <c r="H31" s="4">
        <v>60</v>
      </c>
      <c r="I31" s="4">
        <v>220</v>
      </c>
      <c r="J31" s="1" t="str">
        <f t="shared" si="0"/>
        <v>Pass</v>
      </c>
      <c r="K31" s="6">
        <f t="shared" si="1"/>
        <v>0.03</v>
      </c>
      <c r="L31" s="1" t="str" cm="1">
        <f t="array" ref="L31">fn비고(D31,E31)</f>
        <v/>
      </c>
    </row>
    <row r="32" spans="2:12" x14ac:dyDescent="0.3">
      <c r="B32" s="2" t="s">
        <v>71</v>
      </c>
      <c r="C32" s="4" t="s">
        <v>95</v>
      </c>
      <c r="D32" s="4">
        <v>25</v>
      </c>
      <c r="E32" s="4">
        <v>0</v>
      </c>
      <c r="F32" s="4">
        <v>55</v>
      </c>
      <c r="G32" s="4">
        <v>100</v>
      </c>
      <c r="H32" s="4">
        <v>60</v>
      </c>
      <c r="I32" s="4">
        <v>215</v>
      </c>
      <c r="J32" s="1" t="str">
        <f t="shared" si="0"/>
        <v>-</v>
      </c>
      <c r="K32" s="6">
        <f t="shared" si="1"/>
        <v>3.4999999999999996E-2</v>
      </c>
      <c r="L32" s="1" t="str" cm="1">
        <f t="array" ref="L32">fn비고(D32,E32)</f>
        <v>출석우수</v>
      </c>
    </row>
    <row r="34" spans="2:11" x14ac:dyDescent="0.3">
      <c r="B34" t="s">
        <v>128</v>
      </c>
      <c r="H34" t="s">
        <v>129</v>
      </c>
    </row>
    <row r="35" spans="2:11" x14ac:dyDescent="0.3">
      <c r="B35" s="1" t="s">
        <v>130</v>
      </c>
      <c r="C35" s="5" t="s">
        <v>131</v>
      </c>
      <c r="D35" s="5" t="s">
        <v>132</v>
      </c>
      <c r="E35" s="5" t="s">
        <v>133</v>
      </c>
      <c r="H35" s="1" t="s">
        <v>81</v>
      </c>
      <c r="I35" s="5" t="s">
        <v>84</v>
      </c>
      <c r="J35" s="5" t="s">
        <v>85</v>
      </c>
      <c r="K35" s="5" t="s">
        <v>86</v>
      </c>
    </row>
    <row r="36" spans="2:11" x14ac:dyDescent="0.3">
      <c r="B36" s="5" t="s">
        <v>134</v>
      </c>
      <c r="C36" s="1">
        <f t="array" ref="C36">COUNT(IF( (FIND($B36,$C$3:$C$32)&gt;=1)*(FIND(C$35,$C$3:$C$32)&gt;=1),1 ) )</f>
        <v>2</v>
      </c>
      <c r="D36" s="1"/>
      <c r="E36" s="1"/>
      <c r="H36" s="4" t="s">
        <v>90</v>
      </c>
      <c r="I36" s="4" cm="1">
        <f t="array" ref="I36">INDEX(F$3:F$32, MATCH(MAX( ($C$3:$C$32=$H36)*(F$3:F$32) ), ($C$3:$C$32=$H36)*(F$3:F$32),0) )</f>
        <v>100</v>
      </c>
      <c r="J36" s="4">
        <f t="array" ref="J36">INDEX($B$3:$L$32, MATCH(MAX( ($C$3:$C$32=$H36)*(G$3:G$32) ), ($C$3:$C$32=$H36)*(G$3:G$32),0), 8)</f>
        <v>280</v>
      </c>
      <c r="K36" s="4">
        <f t="array" ref="K36">INDEX($B$3:$L$32, MATCH(MAX( ($C$3:$C$32=$H36)*(H$3:H$32) ), ($C$3:$C$32=$H36)*(H$3:H$32),0), 8)</f>
        <v>280</v>
      </c>
    </row>
    <row r="37" spans="2:11" x14ac:dyDescent="0.3">
      <c r="B37" s="5" t="s">
        <v>135</v>
      </c>
      <c r="C37" s="1">
        <f t="array" ref="C37">COUNT(IF( (FIND($B37,$C$3:$C$32)&gt;=1)*(FIND(C$35,$C$3:$C$32)&gt;=1),1 ) )</f>
        <v>3</v>
      </c>
      <c r="D37" s="1"/>
      <c r="E37" s="1"/>
      <c r="H37" s="4" t="s">
        <v>93</v>
      </c>
      <c r="I37" s="4">
        <f t="array" ref="I37">INDEX($B$3:$L$32, MATCH(MAX( ($C$3:$C$32=$H37)*(F$3:F$32) ), ($C$3:$C$32=$H37)*(F$3:F$32),0), 8)</f>
        <v>220</v>
      </c>
      <c r="J37" s="4">
        <f t="array" ref="J37">INDEX($B$3:$L$32, MATCH(MAX( ($C$3:$C$32=$H37)*(G$3:G$32) ), ($C$3:$C$32=$H37)*(G$3:G$32),0), 8)</f>
        <v>265</v>
      </c>
      <c r="K37" s="4">
        <f t="array" ref="K37">INDEX($B$3:$L$32, MATCH(MAX( ($C$3:$C$32=$H37)*(H$3:H$32) ), ($C$3:$C$32=$H37)*(H$3:H$32),0), 8)</f>
        <v>230</v>
      </c>
    </row>
    <row r="38" spans="2:11" x14ac:dyDescent="0.3">
      <c r="B38" s="5" t="s">
        <v>136</v>
      </c>
      <c r="C38" s="1">
        <f t="array" ref="C38">COUNT(IF( (FIND($B38,$C$3:$C$32)&gt;=1)*(FIND(C$35,$C$3:$C$32)&gt;=1),1 ) )</f>
        <v>6</v>
      </c>
      <c r="D38" s="1"/>
      <c r="E38" s="1"/>
      <c r="H38" s="4" t="s">
        <v>88</v>
      </c>
      <c r="I38" s="4">
        <f t="array" ref="I38">INDEX($B$3:$L$32, MATCH(MAX( ($C$3:$C$32=$H38)*(F$3:F$32) ), ($C$3:$C$32=$H38)*(F$3:F$32),0), 8)</f>
        <v>250</v>
      </c>
      <c r="J38" s="4">
        <f t="array" ref="J38">INDEX($B$3:$L$32, MATCH(MAX( ($C$3:$C$32=$H38)*(G$3:G$32) ), ($C$3:$C$32=$H38)*(G$3:G$32),0), 8)</f>
        <v>260</v>
      </c>
      <c r="K38" s="4">
        <f t="array" ref="K38">INDEX($B$3:$L$32, MATCH(MAX( ($C$3:$C$32=$H38)*(H$3:H$32) ), ($C$3:$C$32=$H38)*(H$3:H$32),0), 8)</f>
        <v>240</v>
      </c>
    </row>
    <row r="39" spans="2:11" x14ac:dyDescent="0.3">
      <c r="H39" s="4" t="s">
        <v>91</v>
      </c>
      <c r="I39" s="4">
        <f t="array" ref="I39">INDEX($B$3:$L$32, MATCH(MAX( ($C$3:$C$32=$H39)*(F$3:F$32) ), ($C$3:$C$32=$H39)*(F$3:F$32),0), 8)</f>
        <v>270</v>
      </c>
      <c r="J39" s="4">
        <f t="array" ref="J39">INDEX($B$3:$L$32, MATCH(MAX( ($C$3:$C$32=$H39)*(G$3:G$32) ), ($C$3:$C$32=$H39)*(G$3:G$32),0), 8)</f>
        <v>230</v>
      </c>
      <c r="K39" s="4">
        <f t="array" ref="K39">INDEX($B$3:$L$32, MATCH(MAX( ($C$3:$C$32=$H39)*(H$3:H$32) ), ($C$3:$C$32=$H39)*(H$3:H$32),0), 8)</f>
        <v>270</v>
      </c>
    </row>
    <row r="40" spans="2:11" x14ac:dyDescent="0.3">
      <c r="B40" t="s">
        <v>137</v>
      </c>
      <c r="H40" s="4" t="s">
        <v>108</v>
      </c>
      <c r="I40" s="4">
        <f t="array" ref="I40">INDEX($B$3:$L$32, MATCH(MAX( ($C$3:$C$32=$H40)*(F$3:F$32) ), ($C$3:$C$32=$H40)*(F$3:F$32),0), 8)</f>
        <v>250</v>
      </c>
      <c r="J40" s="4">
        <f t="array" ref="J40">INDEX($B$3:$L$32, MATCH(MAX( ($C$3:$C$32=$H40)*(G$3:G$32) ), ($C$3:$C$32=$H40)*(G$3:G$32),0), 8)</f>
        <v>250</v>
      </c>
      <c r="K40" s="4">
        <f t="array" ref="K40">INDEX($B$3:$L$32, MATCH(MAX( ($C$3:$C$32=$H40)*(H$3:H$32) ), ($C$3:$C$32=$H40)*(H$3:H$32),0), 8)</f>
        <v>215</v>
      </c>
    </row>
    <row r="41" spans="2:11" x14ac:dyDescent="0.3">
      <c r="B41" s="22" t="s">
        <v>138</v>
      </c>
      <c r="C41" s="23"/>
      <c r="D41" s="7" t="s">
        <v>126</v>
      </c>
      <c r="H41" s="4" t="s">
        <v>95</v>
      </c>
      <c r="I41" s="4">
        <f t="array" ref="I41">INDEX($B$3:$L$32, MATCH(MAX( ($C$3:$C$32=$H41)*(F$3:F$32) ), ($C$3:$C$32=$H41)*(F$3:F$32),0), 8)</f>
        <v>240</v>
      </c>
      <c r="J41" s="4">
        <f t="array" ref="J41">INDEX($B$3:$L$32, MATCH(MAX( ($C$3:$C$32=$H41)*(G$3:G$32) ), ($C$3:$C$32=$H41)*(G$3:G$32),0), 8)</f>
        <v>215</v>
      </c>
      <c r="K41" s="4">
        <f t="array" ref="K41">INDEX($B$3:$L$32, MATCH(MAX( ($C$3:$C$32=$H41)*(H$3:H$32) ), ($C$3:$C$32=$H41)*(H$3:H$32),0), 8)</f>
        <v>240</v>
      </c>
    </row>
    <row r="42" spans="2:11" x14ac:dyDescent="0.3">
      <c r="B42" s="1">
        <v>0</v>
      </c>
      <c r="C42" s="8">
        <v>60</v>
      </c>
      <c r="D42" s="9">
        <v>0</v>
      </c>
      <c r="H42" s="4" t="s">
        <v>97</v>
      </c>
      <c r="I42" s="4">
        <f t="array" ref="I42">INDEX($B$3:$L$32, MATCH(MAX( ($C$3:$C$32=$H42)*(F$3:F$32) ), ($C$3:$C$32=$H42)*(F$3:F$32),0), 8)</f>
        <v>255</v>
      </c>
      <c r="J42" s="4">
        <f t="array" ref="J42">INDEX($B$3:$L$32, MATCH(MAX( ($C$3:$C$32=$H42)*(G$3:G$32) ), ($C$3:$C$32=$H42)*(G$3:G$32),0), 8)</f>
        <v>290</v>
      </c>
      <c r="K42" s="4">
        <f t="array" ref="K42">INDEX($B$3:$L$32, MATCH(MAX( ($C$3:$C$32=$H42)*(H$3:H$32) ), ($C$3:$C$32=$H42)*(H$3:H$32),0), 8)</f>
        <v>290</v>
      </c>
    </row>
    <row r="43" spans="2:11" x14ac:dyDescent="0.3">
      <c r="B43" s="10">
        <v>60</v>
      </c>
      <c r="C43" s="8">
        <v>70</v>
      </c>
      <c r="D43" s="11">
        <v>2.5000000000000001E-2</v>
      </c>
      <c r="H43" s="4" t="s">
        <v>105</v>
      </c>
      <c r="I43" s="4">
        <f t="array" ref="I43">INDEX($B$3:$L$32, MATCH(MAX( ($C$3:$C$32=$H43)*(F$3:F$32) ), ($C$3:$C$32=$H43)*(F$3:F$32),0), 8)</f>
        <v>265</v>
      </c>
      <c r="J43" s="4">
        <f t="array" ref="J43">INDEX($B$3:$L$32, MATCH(MAX( ($C$3:$C$32=$H43)*(G$3:G$32) ), ($C$3:$C$32=$H43)*(G$3:G$32),0), 8)</f>
        <v>265</v>
      </c>
      <c r="K43" s="4">
        <f t="array" ref="K43">INDEX($B$3:$L$32, MATCH(MAX( ($C$3:$C$32=$H43)*(H$3:H$32) ), ($C$3:$C$32=$H43)*(H$3:H$32),0), 8)</f>
        <v>265</v>
      </c>
    </row>
    <row r="44" spans="2:11" x14ac:dyDescent="0.3">
      <c r="B44" s="10">
        <v>70</v>
      </c>
      <c r="C44" s="8">
        <v>80</v>
      </c>
      <c r="D44" s="9">
        <v>0.03</v>
      </c>
      <c r="H44" s="4" t="s">
        <v>103</v>
      </c>
      <c r="I44" s="4">
        <f t="array" ref="I44">INDEX($B$3:$L$32, MATCH(MAX( ($C$3:$C$32=$H44)*(F$3:F$32) ), ($C$3:$C$32=$H44)*(F$3:F$32),0), 8)</f>
        <v>260</v>
      </c>
      <c r="J44" s="4">
        <f t="array" ref="J44">INDEX($B$3:$L$32, MATCH(MAX( ($C$3:$C$32=$H44)*(G$3:G$32) ), ($C$3:$C$32=$H44)*(G$3:G$32),0), 8)</f>
        <v>250</v>
      </c>
      <c r="K44" s="4">
        <f t="array" ref="K44">INDEX($B$3:$L$32, MATCH(MAX( ($C$3:$C$32=$H44)*(H$3:H$32) ), ($C$3:$C$32=$H44)*(H$3:H$32),0), 8)</f>
        <v>260</v>
      </c>
    </row>
    <row r="45" spans="2:11" x14ac:dyDescent="0.3">
      <c r="B45" s="10">
        <v>80</v>
      </c>
      <c r="C45" s="8">
        <v>90</v>
      </c>
      <c r="D45" s="11">
        <v>3.5000000000000003E-2</v>
      </c>
    </row>
    <row r="46" spans="2:11" x14ac:dyDescent="0.3">
      <c r="B46" s="10">
        <v>90</v>
      </c>
      <c r="C46" s="1"/>
      <c r="D46" s="9">
        <v>0.05</v>
      </c>
    </row>
  </sheetData>
  <mergeCells count="1">
    <mergeCell ref="B41:C41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6A704-7036-47C0-BD6F-D85BAF1CCFF9}">
  <sheetPr codeName="Sheet5"/>
  <dimension ref="A3:E12"/>
  <sheetViews>
    <sheetView workbookViewId="0">
      <selection activeCell="A3" sqref="A3"/>
    </sheetView>
  </sheetViews>
  <sheetFormatPr defaultRowHeight="16.5" x14ac:dyDescent="0.3"/>
  <cols>
    <col min="1" max="2" width="16" bestFit="1" customWidth="1"/>
    <col min="3" max="5" width="10.25" bestFit="1" customWidth="1"/>
    <col min="6" max="7" width="14.5" bestFit="1" customWidth="1"/>
  </cols>
  <sheetData>
    <row r="3" spans="1:5" x14ac:dyDescent="0.3">
      <c r="A3" s="20" t="s">
        <v>168</v>
      </c>
      <c r="B3" s="20" t="s">
        <v>1</v>
      </c>
      <c r="C3" t="s">
        <v>161</v>
      </c>
      <c r="D3" t="s">
        <v>162</v>
      </c>
      <c r="E3" t="s">
        <v>163</v>
      </c>
    </row>
    <row r="4" spans="1:5" x14ac:dyDescent="0.3">
      <c r="A4" t="s">
        <v>167</v>
      </c>
      <c r="C4" s="21">
        <v>75</v>
      </c>
      <c r="D4" s="21">
        <v>76.25</v>
      </c>
      <c r="E4" s="21">
        <v>81.25</v>
      </c>
    </row>
    <row r="5" spans="1:5" x14ac:dyDescent="0.3">
      <c r="A5" t="s">
        <v>164</v>
      </c>
      <c r="C5" s="21">
        <v>86.785714285714292</v>
      </c>
      <c r="D5" s="21">
        <v>82.5</v>
      </c>
      <c r="E5" s="21">
        <v>80.357142857142861</v>
      </c>
    </row>
    <row r="6" spans="1:5" x14ac:dyDescent="0.3">
      <c r="A6" t="s">
        <v>165</v>
      </c>
      <c r="C6" s="21">
        <v>71.666666666666671</v>
      </c>
      <c r="D6" s="21">
        <v>90.833333333333329</v>
      </c>
      <c r="E6" s="21">
        <v>76.666666666666671</v>
      </c>
    </row>
    <row r="7" spans="1:5" x14ac:dyDescent="0.3">
      <c r="B7" t="s">
        <v>14</v>
      </c>
      <c r="C7" s="21">
        <v>55</v>
      </c>
      <c r="D7" s="21">
        <v>100</v>
      </c>
      <c r="E7" s="21">
        <v>60</v>
      </c>
    </row>
    <row r="8" spans="1:5" x14ac:dyDescent="0.3">
      <c r="B8" t="s">
        <v>19</v>
      </c>
      <c r="C8" s="21">
        <v>65</v>
      </c>
      <c r="D8" s="21">
        <v>77.5</v>
      </c>
      <c r="E8" s="21">
        <v>75</v>
      </c>
    </row>
    <row r="9" spans="1:5" x14ac:dyDescent="0.3">
      <c r="B9" t="s">
        <v>32</v>
      </c>
      <c r="C9" s="21">
        <v>77.5</v>
      </c>
      <c r="D9" s="21">
        <v>95</v>
      </c>
      <c r="E9" s="21">
        <v>75</v>
      </c>
    </row>
    <row r="10" spans="1:5" x14ac:dyDescent="0.3">
      <c r="B10" t="s">
        <v>37</v>
      </c>
      <c r="C10" s="21">
        <v>90</v>
      </c>
      <c r="D10" s="21">
        <v>100</v>
      </c>
      <c r="E10" s="21">
        <v>100</v>
      </c>
    </row>
    <row r="11" spans="1:5" x14ac:dyDescent="0.3">
      <c r="A11" t="s">
        <v>166</v>
      </c>
      <c r="C11" s="21">
        <v>79.166666666666671</v>
      </c>
      <c r="D11" s="21">
        <v>75</v>
      </c>
      <c r="E11" s="21">
        <v>78.333333333333329</v>
      </c>
    </row>
    <row r="12" spans="1:5" x14ac:dyDescent="0.3">
      <c r="A12" t="s">
        <v>160</v>
      </c>
      <c r="C12" s="21">
        <v>80.666666666666671</v>
      </c>
      <c r="D12" s="21">
        <v>81.833333333333329</v>
      </c>
      <c r="E12" s="21">
        <v>79.333333333333329</v>
      </c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6B94EB-8A74-485D-9F60-C43C1DAC8753}">
  <sheetPr codeName="Sheet6"/>
  <dimension ref="B1:H23"/>
  <sheetViews>
    <sheetView workbookViewId="0">
      <selection activeCell="H29" sqref="H29"/>
    </sheetView>
  </sheetViews>
  <sheetFormatPr defaultRowHeight="16.5" x14ac:dyDescent="0.3"/>
  <cols>
    <col min="1" max="1" width="3" customWidth="1"/>
    <col min="2" max="2" width="11" bestFit="1" customWidth="1"/>
    <col min="5" max="5" width="1.5" customWidth="1"/>
    <col min="6" max="6" width="11" customWidth="1"/>
  </cols>
  <sheetData>
    <row r="1" spans="2:8" x14ac:dyDescent="0.3">
      <c r="B1" t="s">
        <v>139</v>
      </c>
      <c r="F1" t="s">
        <v>140</v>
      </c>
    </row>
    <row r="2" spans="2:8" x14ac:dyDescent="0.3">
      <c r="B2" s="1" t="s">
        <v>141</v>
      </c>
      <c r="C2" s="1" t="s">
        <v>142</v>
      </c>
      <c r="D2" s="1" t="s">
        <v>143</v>
      </c>
      <c r="F2" s="1" t="s">
        <v>141</v>
      </c>
      <c r="G2" s="1" t="s">
        <v>142</v>
      </c>
      <c r="H2" s="1" t="s">
        <v>143</v>
      </c>
    </row>
    <row r="3" spans="2:8" x14ac:dyDescent="0.3">
      <c r="B3" s="1" t="s">
        <v>148</v>
      </c>
      <c r="C3" s="12">
        <v>1350</v>
      </c>
      <c r="D3" s="12">
        <v>1267</v>
      </c>
      <c r="F3" s="1" t="s">
        <v>148</v>
      </c>
      <c r="G3" s="12">
        <v>2000</v>
      </c>
      <c r="H3" s="12">
        <v>1850</v>
      </c>
    </row>
    <row r="4" spans="2:8" x14ac:dyDescent="0.3">
      <c r="B4" s="1" t="s">
        <v>146</v>
      </c>
      <c r="C4" s="12">
        <v>1000</v>
      </c>
      <c r="D4" s="12">
        <v>1102</v>
      </c>
      <c r="F4" s="1" t="s">
        <v>146</v>
      </c>
      <c r="G4" s="12">
        <v>1500</v>
      </c>
      <c r="H4" s="12">
        <v>1102</v>
      </c>
    </row>
    <row r="5" spans="2:8" x14ac:dyDescent="0.3">
      <c r="B5" s="1" t="s">
        <v>147</v>
      </c>
      <c r="C5" s="12">
        <v>1200</v>
      </c>
      <c r="D5" s="12">
        <v>1384</v>
      </c>
      <c r="F5" s="1" t="s">
        <v>147</v>
      </c>
      <c r="G5" s="12">
        <v>1300</v>
      </c>
      <c r="H5" s="12">
        <v>1050</v>
      </c>
    </row>
    <row r="6" spans="2:8" x14ac:dyDescent="0.3">
      <c r="B6" s="1" t="s">
        <v>145</v>
      </c>
      <c r="C6" s="12">
        <v>1150</v>
      </c>
      <c r="D6" s="12">
        <v>1036</v>
      </c>
      <c r="F6" s="1" t="s">
        <v>145</v>
      </c>
      <c r="G6" s="12">
        <v>850</v>
      </c>
      <c r="H6" s="12">
        <v>800</v>
      </c>
    </row>
    <row r="7" spans="2:8" x14ac:dyDescent="0.3">
      <c r="B7" s="1" t="s">
        <v>144</v>
      </c>
      <c r="C7" s="12">
        <v>900</v>
      </c>
      <c r="D7" s="12">
        <v>932</v>
      </c>
      <c r="F7" s="1" t="s">
        <v>144</v>
      </c>
      <c r="G7" s="12">
        <v>1000</v>
      </c>
      <c r="H7" s="12">
        <v>1025</v>
      </c>
    </row>
    <row r="9" spans="2:8" x14ac:dyDescent="0.3">
      <c r="B9" t="s">
        <v>149</v>
      </c>
      <c r="F9" t="s">
        <v>150</v>
      </c>
    </row>
    <row r="10" spans="2:8" x14ac:dyDescent="0.3">
      <c r="B10" s="1" t="s">
        <v>141</v>
      </c>
      <c r="C10" s="1" t="s">
        <v>142</v>
      </c>
      <c r="D10" s="1" t="s">
        <v>143</v>
      </c>
      <c r="F10" s="1" t="s">
        <v>141</v>
      </c>
      <c r="G10" s="1" t="s">
        <v>142</v>
      </c>
      <c r="H10" s="1" t="s">
        <v>143</v>
      </c>
    </row>
    <row r="11" spans="2:8" x14ac:dyDescent="0.3">
      <c r="B11" s="1" t="s">
        <v>148</v>
      </c>
      <c r="C11" s="12">
        <v>2050</v>
      </c>
      <c r="D11" s="12">
        <v>2000</v>
      </c>
      <c r="F11" s="1" t="s">
        <v>148</v>
      </c>
      <c r="G11" s="12">
        <v>2000</v>
      </c>
      <c r="H11" s="12">
        <v>2010</v>
      </c>
    </row>
    <row r="12" spans="2:8" x14ac:dyDescent="0.3">
      <c r="B12" s="1" t="s">
        <v>146</v>
      </c>
      <c r="C12" s="12">
        <v>1500</v>
      </c>
      <c r="D12" s="12">
        <v>1450</v>
      </c>
      <c r="F12" s="1" t="s">
        <v>146</v>
      </c>
      <c r="G12" s="12">
        <v>1500</v>
      </c>
      <c r="H12" s="12">
        <v>1600</v>
      </c>
    </row>
    <row r="13" spans="2:8" x14ac:dyDescent="0.3">
      <c r="B13" s="1" t="s">
        <v>147</v>
      </c>
      <c r="C13" s="12">
        <v>1000</v>
      </c>
      <c r="D13" s="12">
        <v>1200</v>
      </c>
      <c r="F13" s="1" t="s">
        <v>147</v>
      </c>
      <c r="G13" s="12">
        <v>1350</v>
      </c>
      <c r="H13" s="12">
        <v>1290</v>
      </c>
    </row>
    <row r="14" spans="2:8" x14ac:dyDescent="0.3">
      <c r="B14" s="1" t="s">
        <v>145</v>
      </c>
      <c r="C14" s="12">
        <v>1450</v>
      </c>
      <c r="D14" s="12">
        <v>1500</v>
      </c>
      <c r="F14" s="1" t="s">
        <v>145</v>
      </c>
      <c r="G14" s="12">
        <v>1200</v>
      </c>
      <c r="H14" s="12">
        <v>1230</v>
      </c>
    </row>
    <row r="15" spans="2:8" x14ac:dyDescent="0.3">
      <c r="B15" s="1" t="s">
        <v>144</v>
      </c>
      <c r="C15" s="12">
        <v>1300</v>
      </c>
      <c r="D15" s="12">
        <v>1450</v>
      </c>
      <c r="F15" s="1" t="s">
        <v>144</v>
      </c>
      <c r="G15" s="12">
        <v>1200</v>
      </c>
      <c r="H15" s="12">
        <v>1000</v>
      </c>
    </row>
    <row r="17" spans="2:4" x14ac:dyDescent="0.3">
      <c r="B17" t="s">
        <v>151</v>
      </c>
    </row>
    <row r="18" spans="2:4" x14ac:dyDescent="0.3">
      <c r="B18" s="1" t="s">
        <v>141</v>
      </c>
      <c r="C18" s="13" t="s">
        <v>142</v>
      </c>
      <c r="D18" s="13" t="s">
        <v>143</v>
      </c>
    </row>
    <row r="19" spans="2:4" x14ac:dyDescent="0.3">
      <c r="B19" s="1"/>
      <c r="C19" s="14">
        <v>1850</v>
      </c>
      <c r="D19" s="14">
        <v>1781.75</v>
      </c>
    </row>
    <row r="20" spans="2:4" x14ac:dyDescent="0.3">
      <c r="B20" s="1"/>
      <c r="C20" s="14">
        <v>1375</v>
      </c>
      <c r="D20" s="14">
        <v>1313.5</v>
      </c>
    </row>
    <row r="21" spans="2:4" x14ac:dyDescent="0.3">
      <c r="B21" s="1"/>
      <c r="C21" s="14">
        <v>1212.5</v>
      </c>
      <c r="D21" s="14">
        <v>1231</v>
      </c>
    </row>
    <row r="22" spans="2:4" x14ac:dyDescent="0.3">
      <c r="B22" s="1"/>
      <c r="C22" s="14">
        <v>1162.5</v>
      </c>
      <c r="D22" s="14">
        <v>1141.5</v>
      </c>
    </row>
    <row r="23" spans="2:4" x14ac:dyDescent="0.3">
      <c r="B23" s="1"/>
      <c r="C23" s="14">
        <v>1100</v>
      </c>
      <c r="D23" s="14">
        <v>1101.75</v>
      </c>
    </row>
  </sheetData>
  <sortState xmlns:xlrd2="http://schemas.microsoft.com/office/spreadsheetml/2017/richdata2" ref="F11:H15">
    <sortCondition ref="F11:F15" customList="냉장고,TV,세탁기,인덕션,의류건조기"/>
  </sortState>
  <dataConsolidate function="average" topLabels="1">
    <dataRefs count="4">
      <dataRef ref="B2:D7" sheet="분석작업-2"/>
      <dataRef ref="F2:H7" sheet="분석작업-2"/>
      <dataRef ref="B10:D15" sheet="분석작업-2"/>
      <dataRef ref="F10:H15" sheet="분석작업-2"/>
    </dataRefs>
  </dataConsolidate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D4F6BA-CB74-469F-A71C-5C150AEFE83D}">
  <sheetPr codeName="Sheet7"/>
  <dimension ref="B2:I32"/>
  <sheetViews>
    <sheetView topLeftCell="B1" workbookViewId="0">
      <selection activeCell="K15" sqref="K15"/>
    </sheetView>
  </sheetViews>
  <sheetFormatPr defaultRowHeight="16.5" x14ac:dyDescent="0.3"/>
  <cols>
    <col min="1" max="1" width="3.125" customWidth="1"/>
    <col min="3" max="3" width="16" bestFit="1" customWidth="1"/>
    <col min="4" max="5" width="9" bestFit="1" customWidth="1"/>
    <col min="6" max="8" width="6" customWidth="1"/>
    <col min="10" max="10" width="2.625" customWidth="1"/>
    <col min="11" max="11" width="11.125" customWidth="1"/>
  </cols>
  <sheetData>
    <row r="2" spans="2:9" x14ac:dyDescent="0.3">
      <c r="B2" s="1" t="s">
        <v>80</v>
      </c>
      <c r="C2" s="2" t="s">
        <v>81</v>
      </c>
      <c r="D2" s="1" t="s">
        <v>82</v>
      </c>
      <c r="E2" s="1" t="s">
        <v>83</v>
      </c>
      <c r="F2" s="1" t="s">
        <v>84</v>
      </c>
      <c r="G2" s="1" t="s">
        <v>85</v>
      </c>
      <c r="H2" s="1" t="s">
        <v>86</v>
      </c>
      <c r="I2" s="1" t="s">
        <v>87</v>
      </c>
    </row>
    <row r="3" spans="2:9" x14ac:dyDescent="0.3">
      <c r="B3" s="2" t="s">
        <v>34</v>
      </c>
      <c r="C3" s="4" t="s">
        <v>88</v>
      </c>
      <c r="D3" s="4">
        <v>24</v>
      </c>
      <c r="E3" s="4">
        <v>1</v>
      </c>
      <c r="F3" s="4">
        <v>100</v>
      </c>
      <c r="G3" s="4">
        <v>75</v>
      </c>
      <c r="H3" s="4">
        <v>75</v>
      </c>
      <c r="I3" s="19">
        <v>250</v>
      </c>
    </row>
    <row r="4" spans="2:9" x14ac:dyDescent="0.3">
      <c r="B4" s="1" t="s">
        <v>118</v>
      </c>
      <c r="C4" s="4" t="s">
        <v>95</v>
      </c>
      <c r="D4" s="4">
        <v>25</v>
      </c>
      <c r="E4" s="4">
        <v>0</v>
      </c>
      <c r="F4" s="4">
        <v>90</v>
      </c>
      <c r="G4" s="4">
        <v>80</v>
      </c>
      <c r="H4" s="4">
        <v>70</v>
      </c>
      <c r="I4" s="19">
        <v>240</v>
      </c>
    </row>
    <row r="5" spans="2:9" x14ac:dyDescent="0.3">
      <c r="B5" s="2" t="s">
        <v>61</v>
      </c>
      <c r="C5" s="4" t="s">
        <v>93</v>
      </c>
      <c r="D5" s="4">
        <v>25</v>
      </c>
      <c r="E5" s="4">
        <v>0</v>
      </c>
      <c r="F5" s="4">
        <v>80</v>
      </c>
      <c r="G5" s="4">
        <v>100</v>
      </c>
      <c r="H5" s="4">
        <v>85</v>
      </c>
      <c r="I5" s="19">
        <v>265</v>
      </c>
    </row>
    <row r="6" spans="2:9" x14ac:dyDescent="0.3">
      <c r="B6" s="1" t="s">
        <v>99</v>
      </c>
      <c r="C6" s="4" t="s">
        <v>97</v>
      </c>
      <c r="D6" s="4">
        <v>17</v>
      </c>
      <c r="E6" s="4">
        <v>8</v>
      </c>
      <c r="F6" s="4">
        <v>90</v>
      </c>
      <c r="G6" s="4">
        <v>85</v>
      </c>
      <c r="H6" s="4">
        <v>90</v>
      </c>
      <c r="I6" s="19">
        <v>265</v>
      </c>
    </row>
    <row r="7" spans="2:9" x14ac:dyDescent="0.3">
      <c r="B7" s="2" t="s">
        <v>63</v>
      </c>
      <c r="C7" s="4" t="s">
        <v>88</v>
      </c>
      <c r="D7" s="4">
        <v>23</v>
      </c>
      <c r="E7" s="4">
        <v>2</v>
      </c>
      <c r="F7" s="4">
        <v>85</v>
      </c>
      <c r="G7" s="4">
        <v>60</v>
      </c>
      <c r="H7" s="4">
        <v>60</v>
      </c>
      <c r="I7" s="19">
        <v>205</v>
      </c>
    </row>
    <row r="8" spans="2:9" x14ac:dyDescent="0.3">
      <c r="B8" s="2" t="s">
        <v>31</v>
      </c>
      <c r="C8" s="4" t="s">
        <v>88</v>
      </c>
      <c r="D8" s="4">
        <v>25</v>
      </c>
      <c r="E8" s="4">
        <v>0</v>
      </c>
      <c r="F8" s="4">
        <v>80</v>
      </c>
      <c r="G8" s="4">
        <v>100</v>
      </c>
      <c r="H8" s="4">
        <v>80</v>
      </c>
      <c r="I8" s="19">
        <v>260</v>
      </c>
    </row>
    <row r="9" spans="2:9" x14ac:dyDescent="0.3">
      <c r="B9" s="2" t="s">
        <v>24</v>
      </c>
      <c r="C9" s="4" t="s">
        <v>105</v>
      </c>
      <c r="D9" s="4">
        <v>22</v>
      </c>
      <c r="E9" s="4">
        <v>3</v>
      </c>
      <c r="F9" s="4">
        <v>100</v>
      </c>
      <c r="G9" s="4">
        <v>75</v>
      </c>
      <c r="H9" s="4">
        <v>90</v>
      </c>
      <c r="I9" s="19">
        <v>265</v>
      </c>
    </row>
    <row r="10" spans="2:9" x14ac:dyDescent="0.3">
      <c r="B10" s="2" t="s">
        <v>59</v>
      </c>
      <c r="C10" s="4" t="s">
        <v>97</v>
      </c>
      <c r="D10" s="4">
        <v>24</v>
      </c>
      <c r="E10" s="4">
        <v>1</v>
      </c>
      <c r="F10" s="4">
        <v>90</v>
      </c>
      <c r="G10" s="4">
        <v>100</v>
      </c>
      <c r="H10" s="4">
        <v>100</v>
      </c>
      <c r="I10" s="19">
        <v>290</v>
      </c>
    </row>
    <row r="11" spans="2:9" x14ac:dyDescent="0.3">
      <c r="B11" s="2" t="s">
        <v>50</v>
      </c>
      <c r="C11" s="4" t="s">
        <v>91</v>
      </c>
      <c r="D11" s="4">
        <v>23</v>
      </c>
      <c r="E11" s="4">
        <v>2</v>
      </c>
      <c r="F11" s="4">
        <v>70</v>
      </c>
      <c r="G11" s="4">
        <v>90</v>
      </c>
      <c r="H11" s="4">
        <v>70</v>
      </c>
      <c r="I11" s="19">
        <v>230</v>
      </c>
    </row>
    <row r="12" spans="2:9" x14ac:dyDescent="0.3">
      <c r="B12" s="2" t="s">
        <v>65</v>
      </c>
      <c r="C12" s="4" t="s">
        <v>97</v>
      </c>
      <c r="D12" s="4">
        <v>23</v>
      </c>
      <c r="E12" s="4">
        <v>2</v>
      </c>
      <c r="F12" s="4">
        <v>50</v>
      </c>
      <c r="G12" s="4">
        <v>85</v>
      </c>
      <c r="H12" s="4">
        <v>95</v>
      </c>
      <c r="I12" s="19">
        <v>230</v>
      </c>
    </row>
    <row r="13" spans="2:9" x14ac:dyDescent="0.3">
      <c r="B13" s="2" t="s">
        <v>75</v>
      </c>
      <c r="C13" s="4" t="s">
        <v>88</v>
      </c>
      <c r="D13" s="4">
        <v>23</v>
      </c>
      <c r="E13" s="4">
        <v>2</v>
      </c>
      <c r="F13" s="4">
        <v>75</v>
      </c>
      <c r="G13" s="4">
        <v>90</v>
      </c>
      <c r="H13" s="4">
        <v>70</v>
      </c>
      <c r="I13" s="19">
        <v>235</v>
      </c>
    </row>
    <row r="14" spans="2:9" x14ac:dyDescent="0.3">
      <c r="B14" s="1" t="s">
        <v>104</v>
      </c>
      <c r="C14" s="4" t="s">
        <v>105</v>
      </c>
      <c r="D14" s="4">
        <v>25</v>
      </c>
      <c r="E14" s="4">
        <v>0</v>
      </c>
      <c r="F14" s="4">
        <v>90</v>
      </c>
      <c r="G14" s="4">
        <v>60</v>
      </c>
      <c r="H14" s="4">
        <v>60</v>
      </c>
      <c r="I14" s="19">
        <v>210</v>
      </c>
    </row>
    <row r="15" spans="2:9" x14ac:dyDescent="0.3">
      <c r="B15" s="2" t="s">
        <v>107</v>
      </c>
      <c r="C15" s="4" t="s">
        <v>108</v>
      </c>
      <c r="D15" s="4">
        <v>24</v>
      </c>
      <c r="E15" s="4">
        <v>1</v>
      </c>
      <c r="F15" s="4">
        <v>100</v>
      </c>
      <c r="G15" s="4">
        <v>85</v>
      </c>
      <c r="H15" s="4">
        <v>65</v>
      </c>
      <c r="I15" s="19">
        <v>250</v>
      </c>
    </row>
    <row r="16" spans="2:9" x14ac:dyDescent="0.3">
      <c r="B16" s="2" t="s">
        <v>100</v>
      </c>
      <c r="C16" s="4" t="s">
        <v>97</v>
      </c>
      <c r="D16" s="4">
        <v>23</v>
      </c>
      <c r="E16" s="4">
        <v>2</v>
      </c>
      <c r="F16" s="4">
        <v>75</v>
      </c>
      <c r="G16" s="4">
        <v>70</v>
      </c>
      <c r="H16" s="4">
        <v>70</v>
      </c>
      <c r="I16" s="19">
        <v>215</v>
      </c>
    </row>
    <row r="17" spans="2:9" x14ac:dyDescent="0.3">
      <c r="B17" s="2" t="s">
        <v>16</v>
      </c>
      <c r="C17" s="4" t="s">
        <v>108</v>
      </c>
      <c r="D17" s="4">
        <v>25</v>
      </c>
      <c r="E17" s="4">
        <v>0</v>
      </c>
      <c r="F17" s="4">
        <v>70</v>
      </c>
      <c r="G17" s="4">
        <v>55</v>
      </c>
      <c r="H17" s="4">
        <v>90</v>
      </c>
      <c r="I17" s="19">
        <v>215</v>
      </c>
    </row>
    <row r="18" spans="2:9" x14ac:dyDescent="0.3">
      <c r="B18" s="2" t="s">
        <v>69</v>
      </c>
      <c r="C18" s="4" t="s">
        <v>91</v>
      </c>
      <c r="D18" s="4">
        <v>25</v>
      </c>
      <c r="E18" s="4">
        <v>0</v>
      </c>
      <c r="F18" s="4">
        <v>60</v>
      </c>
      <c r="G18" s="4">
        <v>80</v>
      </c>
      <c r="H18" s="4">
        <v>60</v>
      </c>
      <c r="I18" s="19">
        <v>200</v>
      </c>
    </row>
    <row r="19" spans="2:9" x14ac:dyDescent="0.3">
      <c r="B19" s="2" t="s">
        <v>113</v>
      </c>
      <c r="C19" s="4" t="s">
        <v>88</v>
      </c>
      <c r="D19" s="4">
        <v>25</v>
      </c>
      <c r="E19" s="4">
        <v>0</v>
      </c>
      <c r="F19" s="4">
        <v>80</v>
      </c>
      <c r="G19" s="4">
        <v>75</v>
      </c>
      <c r="H19" s="4">
        <v>85</v>
      </c>
      <c r="I19" s="19">
        <v>240</v>
      </c>
    </row>
    <row r="20" spans="2:9" x14ac:dyDescent="0.3">
      <c r="B20" s="2" t="s">
        <v>111</v>
      </c>
      <c r="C20" s="4" t="s">
        <v>93</v>
      </c>
      <c r="D20" s="4">
        <v>23</v>
      </c>
      <c r="E20" s="4">
        <v>2</v>
      </c>
      <c r="F20" s="4">
        <v>90</v>
      </c>
      <c r="G20" s="4">
        <v>70</v>
      </c>
      <c r="H20" s="4">
        <v>60</v>
      </c>
      <c r="I20" s="19">
        <v>220</v>
      </c>
    </row>
    <row r="21" spans="2:9" x14ac:dyDescent="0.3">
      <c r="B21" s="2" t="s">
        <v>67</v>
      </c>
      <c r="C21" s="4" t="s">
        <v>103</v>
      </c>
      <c r="D21" s="4">
        <v>15</v>
      </c>
      <c r="E21" s="4">
        <v>10</v>
      </c>
      <c r="F21" s="4">
        <v>85</v>
      </c>
      <c r="G21" s="4">
        <v>90</v>
      </c>
      <c r="H21" s="4">
        <v>85</v>
      </c>
      <c r="I21" s="19">
        <v>260</v>
      </c>
    </row>
    <row r="22" spans="2:9" x14ac:dyDescent="0.3">
      <c r="B22" s="2" t="s">
        <v>54</v>
      </c>
      <c r="C22" s="4" t="s">
        <v>90</v>
      </c>
      <c r="D22" s="4">
        <v>25</v>
      </c>
      <c r="E22" s="4">
        <v>0</v>
      </c>
      <c r="F22" s="4">
        <v>100</v>
      </c>
      <c r="G22" s="4">
        <v>90</v>
      </c>
      <c r="H22" s="4">
        <v>90</v>
      </c>
      <c r="I22" s="19">
        <v>280</v>
      </c>
    </row>
    <row r="23" spans="2:9" x14ac:dyDescent="0.3">
      <c r="B23" s="2" t="s">
        <v>96</v>
      </c>
      <c r="C23" s="4" t="s">
        <v>97</v>
      </c>
      <c r="D23" s="4">
        <v>25</v>
      </c>
      <c r="E23" s="4">
        <v>0</v>
      </c>
      <c r="F23" s="4">
        <v>100</v>
      </c>
      <c r="G23" s="4">
        <v>65</v>
      </c>
      <c r="H23" s="4">
        <v>90</v>
      </c>
      <c r="I23" s="19">
        <v>255</v>
      </c>
    </row>
    <row r="24" spans="2:9" x14ac:dyDescent="0.3">
      <c r="B24" s="2" t="s">
        <v>122</v>
      </c>
      <c r="C24" s="4" t="s">
        <v>91</v>
      </c>
      <c r="D24" s="4">
        <v>25</v>
      </c>
      <c r="E24" s="4">
        <v>0</v>
      </c>
      <c r="F24" s="4">
        <v>90</v>
      </c>
      <c r="G24" s="4">
        <v>80</v>
      </c>
      <c r="H24" s="4">
        <v>100</v>
      </c>
      <c r="I24" s="19">
        <v>270</v>
      </c>
    </row>
    <row r="25" spans="2:9" x14ac:dyDescent="0.3">
      <c r="B25" s="2" t="s">
        <v>73</v>
      </c>
      <c r="C25" s="4" t="s">
        <v>90</v>
      </c>
      <c r="D25" s="4">
        <v>22</v>
      </c>
      <c r="E25" s="4">
        <v>3</v>
      </c>
      <c r="F25" s="4">
        <v>90</v>
      </c>
      <c r="G25" s="4">
        <v>90</v>
      </c>
      <c r="H25" s="4">
        <v>100</v>
      </c>
      <c r="I25" s="19">
        <v>280</v>
      </c>
    </row>
    <row r="26" spans="2:9" x14ac:dyDescent="0.3">
      <c r="B26" s="2" t="s">
        <v>45</v>
      </c>
      <c r="C26" s="4" t="s">
        <v>88</v>
      </c>
      <c r="D26" s="4">
        <v>24</v>
      </c>
      <c r="E26" s="4">
        <v>1</v>
      </c>
      <c r="F26" s="4">
        <v>65</v>
      </c>
      <c r="G26" s="4">
        <v>100</v>
      </c>
      <c r="H26" s="4">
        <v>80</v>
      </c>
      <c r="I26" s="19">
        <v>245</v>
      </c>
    </row>
    <row r="27" spans="2:9" x14ac:dyDescent="0.3">
      <c r="B27" s="2" t="s">
        <v>27</v>
      </c>
      <c r="C27" s="4" t="s">
        <v>91</v>
      </c>
      <c r="D27" s="4">
        <v>20</v>
      </c>
      <c r="E27" s="4">
        <v>5</v>
      </c>
      <c r="F27" s="4">
        <v>70</v>
      </c>
      <c r="G27" s="4">
        <v>75</v>
      </c>
      <c r="H27" s="4">
        <v>90</v>
      </c>
      <c r="I27" s="19">
        <v>235</v>
      </c>
    </row>
    <row r="28" spans="2:9" x14ac:dyDescent="0.3">
      <c r="B28" s="2" t="s">
        <v>47</v>
      </c>
      <c r="C28" s="4" t="s">
        <v>103</v>
      </c>
      <c r="D28" s="4">
        <v>25</v>
      </c>
      <c r="E28" s="4">
        <v>0</v>
      </c>
      <c r="F28" s="4">
        <v>70</v>
      </c>
      <c r="G28" s="4">
        <v>100</v>
      </c>
      <c r="H28" s="4">
        <v>80</v>
      </c>
      <c r="I28" s="19">
        <v>250</v>
      </c>
    </row>
    <row r="29" spans="2:9" x14ac:dyDescent="0.3">
      <c r="B29" s="2" t="s">
        <v>43</v>
      </c>
      <c r="C29" s="4" t="s">
        <v>93</v>
      </c>
      <c r="D29" s="4">
        <v>25</v>
      </c>
      <c r="E29" s="4">
        <v>0</v>
      </c>
      <c r="F29" s="4">
        <v>60</v>
      </c>
      <c r="G29" s="4">
        <v>70</v>
      </c>
      <c r="H29" s="4">
        <v>100</v>
      </c>
      <c r="I29" s="19">
        <v>230</v>
      </c>
    </row>
    <row r="30" spans="2:9" x14ac:dyDescent="0.3">
      <c r="B30" s="2" t="s">
        <v>29</v>
      </c>
      <c r="C30" s="4" t="s">
        <v>95</v>
      </c>
      <c r="D30" s="4">
        <v>24</v>
      </c>
      <c r="E30" s="4">
        <v>1</v>
      </c>
      <c r="F30" s="4">
        <v>70</v>
      </c>
      <c r="G30" s="4">
        <v>90</v>
      </c>
      <c r="H30" s="4">
        <v>70</v>
      </c>
      <c r="I30" s="19">
        <v>230</v>
      </c>
    </row>
    <row r="31" spans="2:9" x14ac:dyDescent="0.3">
      <c r="B31" s="2" t="s">
        <v>18</v>
      </c>
      <c r="C31" s="4" t="s">
        <v>91</v>
      </c>
      <c r="D31" s="4">
        <v>23</v>
      </c>
      <c r="E31" s="4">
        <v>2</v>
      </c>
      <c r="F31" s="4">
        <v>90</v>
      </c>
      <c r="G31" s="4">
        <v>70</v>
      </c>
      <c r="H31" s="4">
        <v>60</v>
      </c>
      <c r="I31" s="19">
        <v>220</v>
      </c>
    </row>
    <row r="32" spans="2:9" x14ac:dyDescent="0.3">
      <c r="B32" s="2" t="s">
        <v>71</v>
      </c>
      <c r="C32" s="4" t="s">
        <v>95</v>
      </c>
      <c r="D32" s="4">
        <v>25</v>
      </c>
      <c r="E32" s="4">
        <v>0</v>
      </c>
      <c r="F32" s="4">
        <v>55</v>
      </c>
      <c r="G32" s="4">
        <v>100</v>
      </c>
      <c r="H32" s="4">
        <v>60</v>
      </c>
      <c r="I32" s="19">
        <v>215</v>
      </c>
    </row>
  </sheetData>
  <phoneticPr fontId="2" type="noConversion"/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Button 1">
              <controlPr defaultSize="0" print="0" autoFill="0" autoPict="0" macro="[0]!서식적용">
                <anchor moveWithCells="1" sizeWithCells="1">
                  <from>
                    <xdr:col>10</xdr:col>
                    <xdr:colOff>47625</xdr:colOff>
                    <xdr:row>1</xdr:row>
                    <xdr:rowOff>38100</xdr:rowOff>
                  </from>
                  <to>
                    <xdr:col>10</xdr:col>
                    <xdr:colOff>781050</xdr:colOff>
                    <xdr:row>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5" name="Button 2">
              <controlPr defaultSize="0" print="0" autoFill="0" autoPict="0" macro="[0]!서식해제">
                <anchor moveWithCells="1" sizeWithCells="1">
                  <from>
                    <xdr:col>10</xdr:col>
                    <xdr:colOff>66675</xdr:colOff>
                    <xdr:row>4</xdr:row>
                    <xdr:rowOff>38100</xdr:rowOff>
                  </from>
                  <to>
                    <xdr:col>10</xdr:col>
                    <xdr:colOff>800100</xdr:colOff>
                    <xdr:row>5</xdr:row>
                    <xdr:rowOff>190500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AB35B6-15EF-4ACE-9A9C-D914C787EFE8}">
  <sheetPr codeName="Sheet8"/>
  <dimension ref="B1:F11"/>
  <sheetViews>
    <sheetView workbookViewId="0">
      <selection activeCell="P15" sqref="P15"/>
    </sheetView>
  </sheetViews>
  <sheetFormatPr defaultRowHeight="16.5" x14ac:dyDescent="0.3"/>
  <cols>
    <col min="2" max="2" width="11" bestFit="1" customWidth="1"/>
    <col min="3" max="3" width="11.625" customWidth="1"/>
    <col min="4" max="4" width="10.5" customWidth="1"/>
    <col min="5" max="5" width="10.875" bestFit="1" customWidth="1"/>
  </cols>
  <sheetData>
    <row r="1" spans="2:6" ht="20.25" x14ac:dyDescent="0.3">
      <c r="B1" s="24" t="s">
        <v>152</v>
      </c>
      <c r="C1" s="24"/>
      <c r="D1" s="24"/>
      <c r="E1" s="24"/>
      <c r="F1" s="24"/>
    </row>
    <row r="3" spans="2:6" x14ac:dyDescent="0.3">
      <c r="B3" s="1" t="s">
        <v>141</v>
      </c>
      <c r="C3" s="1" t="s">
        <v>142</v>
      </c>
      <c r="D3" s="1" t="s">
        <v>143</v>
      </c>
      <c r="E3" s="1" t="s">
        <v>153</v>
      </c>
      <c r="F3" s="1" t="s">
        <v>154</v>
      </c>
    </row>
    <row r="4" spans="2:6" x14ac:dyDescent="0.3">
      <c r="B4" s="1" t="s">
        <v>146</v>
      </c>
      <c r="C4" s="12">
        <v>1000</v>
      </c>
      <c r="D4" s="12">
        <v>1102</v>
      </c>
      <c r="E4" s="12">
        <v>1150000</v>
      </c>
      <c r="F4" s="15">
        <f>D4/C4</f>
        <v>1.1020000000000001</v>
      </c>
    </row>
    <row r="5" spans="2:6" x14ac:dyDescent="0.3">
      <c r="B5" s="1" t="s">
        <v>148</v>
      </c>
      <c r="C5" s="12">
        <v>1350</v>
      </c>
      <c r="D5" s="12">
        <v>1267</v>
      </c>
      <c r="E5" s="12">
        <v>1320000</v>
      </c>
      <c r="F5" s="15">
        <f>D5/C5</f>
        <v>0.93851851851851853</v>
      </c>
    </row>
    <row r="6" spans="2:6" x14ac:dyDescent="0.3">
      <c r="B6" s="1" t="s">
        <v>147</v>
      </c>
      <c r="C6" s="12">
        <v>1200</v>
      </c>
      <c r="D6" s="12">
        <v>1384</v>
      </c>
      <c r="E6" s="12">
        <v>640000</v>
      </c>
      <c r="F6" s="15">
        <f>D6/C6</f>
        <v>1.1533333333333333</v>
      </c>
    </row>
    <row r="7" spans="2:6" x14ac:dyDescent="0.3">
      <c r="B7" s="1" t="s">
        <v>144</v>
      </c>
      <c r="C7" s="12">
        <v>900</v>
      </c>
      <c r="D7" s="12">
        <v>932</v>
      </c>
      <c r="E7" s="12">
        <v>920000</v>
      </c>
      <c r="F7" s="15">
        <f>D7/C7</f>
        <v>1.0355555555555556</v>
      </c>
    </row>
    <row r="8" spans="2:6" x14ac:dyDescent="0.3">
      <c r="B8" s="1" t="s">
        <v>145</v>
      </c>
      <c r="C8" s="12">
        <v>1150</v>
      </c>
      <c r="D8" s="12">
        <v>1036</v>
      </c>
      <c r="E8" s="12">
        <v>680000</v>
      </c>
      <c r="F8" s="15">
        <f>D8/C8</f>
        <v>0.90086956521739125</v>
      </c>
    </row>
    <row r="9" spans="2:6" x14ac:dyDescent="0.3">
      <c r="E9" s="16"/>
    </row>
    <row r="11" spans="2:6" x14ac:dyDescent="0.3">
      <c r="E11" s="16"/>
    </row>
  </sheetData>
  <mergeCells count="1">
    <mergeCell ref="B1:F1"/>
  </mergeCells>
  <phoneticPr fontId="2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0A87F-F111-40BC-8630-4D911EE7A340}">
  <sheetPr codeName="Sheet1"/>
  <dimension ref="B3:J34"/>
  <sheetViews>
    <sheetView tabSelected="1" workbookViewId="0">
      <selection activeCell="H2" sqref="H2"/>
    </sheetView>
  </sheetViews>
  <sheetFormatPr defaultRowHeight="16.5" x14ac:dyDescent="0.3"/>
  <cols>
    <col min="1" max="1" width="2.625" customWidth="1"/>
    <col min="2" max="3" width="12.375" customWidth="1"/>
    <col min="4" max="4" width="9.375" customWidth="1"/>
    <col min="5" max="5" width="10.625" customWidth="1"/>
    <col min="6" max="6" width="11.75" customWidth="1"/>
    <col min="7" max="8" width="11.125" customWidth="1"/>
    <col min="9" max="9" width="3.375" customWidth="1"/>
    <col min="10" max="10" width="16" bestFit="1" customWidth="1"/>
  </cols>
  <sheetData>
    <row r="3" spans="2:10" x14ac:dyDescent="0.3">
      <c r="B3" s="17" t="s">
        <v>156</v>
      </c>
      <c r="J3" t="s">
        <v>157</v>
      </c>
    </row>
    <row r="4" spans="2:10" x14ac:dyDescent="0.3">
      <c r="B4" s="1" t="s">
        <v>80</v>
      </c>
      <c r="C4" s="2" t="s">
        <v>81</v>
      </c>
      <c r="D4" s="1" t="s">
        <v>83</v>
      </c>
      <c r="E4" s="1" t="s">
        <v>84</v>
      </c>
      <c r="F4" s="1" t="s">
        <v>85</v>
      </c>
      <c r="G4" s="1" t="s">
        <v>86</v>
      </c>
      <c r="H4" s="1" t="s">
        <v>138</v>
      </c>
      <c r="J4" s="1" t="s">
        <v>81</v>
      </c>
    </row>
    <row r="5" spans="2:10" x14ac:dyDescent="0.3">
      <c r="B5" s="2" t="s">
        <v>155</v>
      </c>
      <c r="C5" s="4" t="s">
        <v>32</v>
      </c>
      <c r="D5" s="4">
        <v>5</v>
      </c>
      <c r="E5" s="4">
        <v>92</v>
      </c>
      <c r="F5" s="4">
        <v>97</v>
      </c>
      <c r="G5" s="4">
        <v>100</v>
      </c>
      <c r="H5" s="4">
        <v>96</v>
      </c>
      <c r="J5" s="4" t="s">
        <v>90</v>
      </c>
    </row>
    <row r="6" spans="2:10" x14ac:dyDescent="0.3">
      <c r="B6" s="1" t="s">
        <v>159</v>
      </c>
      <c r="C6" s="4"/>
      <c r="D6" s="4"/>
      <c r="E6" s="4"/>
      <c r="F6" s="4"/>
      <c r="G6" s="4"/>
      <c r="H6" s="4"/>
      <c r="J6" s="4" t="s">
        <v>93</v>
      </c>
    </row>
    <row r="7" spans="2:10" x14ac:dyDescent="0.3">
      <c r="B7" s="2" t="s">
        <v>159</v>
      </c>
      <c r="C7" s="4" t="s">
        <v>19</v>
      </c>
      <c r="D7" s="4">
        <v>3</v>
      </c>
      <c r="E7" s="4">
        <v>30</v>
      </c>
      <c r="F7" s="4">
        <v>60</v>
      </c>
      <c r="G7" s="4">
        <v>90</v>
      </c>
      <c r="H7" s="4">
        <v>120</v>
      </c>
      <c r="J7" s="4" t="s">
        <v>88</v>
      </c>
    </row>
    <row r="8" spans="2:10" x14ac:dyDescent="0.3">
      <c r="B8" s="1"/>
      <c r="C8" s="4"/>
      <c r="D8" s="4"/>
      <c r="E8" s="4"/>
      <c r="F8" s="4"/>
      <c r="G8" s="4"/>
      <c r="H8" s="4"/>
      <c r="J8" s="4" t="s">
        <v>91</v>
      </c>
    </row>
    <row r="9" spans="2:10" x14ac:dyDescent="0.3">
      <c r="B9" s="2"/>
      <c r="C9" s="4"/>
      <c r="D9" s="4"/>
      <c r="E9" s="4"/>
      <c r="F9" s="4"/>
      <c r="G9" s="4"/>
      <c r="H9" s="4"/>
      <c r="J9" s="4" t="s">
        <v>108</v>
      </c>
    </row>
    <row r="10" spans="2:10" x14ac:dyDescent="0.3">
      <c r="B10" s="2"/>
      <c r="C10" s="4"/>
      <c r="D10" s="4"/>
      <c r="E10" s="4"/>
      <c r="F10" s="4"/>
      <c r="G10" s="4"/>
      <c r="H10" s="4"/>
      <c r="J10" s="4" t="s">
        <v>95</v>
      </c>
    </row>
    <row r="11" spans="2:10" x14ac:dyDescent="0.3">
      <c r="B11" s="2"/>
      <c r="C11" s="4"/>
      <c r="D11" s="4"/>
      <c r="E11" s="4"/>
      <c r="F11" s="4"/>
      <c r="G11" s="4"/>
      <c r="H11" s="4"/>
      <c r="J11" s="4" t="s">
        <v>97</v>
      </c>
    </row>
    <row r="12" spans="2:10" x14ac:dyDescent="0.3">
      <c r="B12" s="2"/>
      <c r="C12" s="4"/>
      <c r="D12" s="4"/>
      <c r="E12" s="4"/>
      <c r="F12" s="4"/>
      <c r="G12" s="4"/>
      <c r="H12" s="4"/>
      <c r="J12" s="4" t="s">
        <v>105</v>
      </c>
    </row>
    <row r="13" spans="2:10" x14ac:dyDescent="0.3">
      <c r="B13" s="2"/>
      <c r="C13" s="4"/>
      <c r="D13" s="4"/>
      <c r="E13" s="4"/>
      <c r="F13" s="4"/>
      <c r="G13" s="4"/>
      <c r="H13" s="4"/>
      <c r="J13" s="4" t="s">
        <v>103</v>
      </c>
    </row>
    <row r="14" spans="2:10" x14ac:dyDescent="0.3">
      <c r="B14" s="2"/>
      <c r="C14" s="4"/>
      <c r="D14" s="4"/>
      <c r="E14" s="4"/>
      <c r="F14" s="4"/>
      <c r="G14" s="4"/>
      <c r="H14" s="4"/>
    </row>
    <row r="15" spans="2:10" x14ac:dyDescent="0.3">
      <c r="B15" s="2"/>
      <c r="C15" s="4"/>
      <c r="D15" s="4"/>
      <c r="E15" s="4"/>
      <c r="F15" s="4"/>
      <c r="G15" s="4"/>
      <c r="H15" s="4"/>
    </row>
    <row r="16" spans="2:10" x14ac:dyDescent="0.3">
      <c r="B16" s="1"/>
      <c r="C16" s="4"/>
      <c r="D16" s="4"/>
      <c r="E16" s="4"/>
      <c r="F16" s="4"/>
      <c r="G16" s="4"/>
      <c r="H16" s="4"/>
    </row>
    <row r="17" spans="2:8" x14ac:dyDescent="0.3">
      <c r="B17" s="2"/>
      <c r="C17" s="4"/>
      <c r="D17" s="4"/>
      <c r="E17" s="4"/>
      <c r="F17" s="4"/>
      <c r="G17" s="4"/>
      <c r="H17" s="4"/>
    </row>
    <row r="18" spans="2:8" x14ac:dyDescent="0.3">
      <c r="B18" s="2"/>
      <c r="C18" s="4"/>
      <c r="D18" s="4"/>
      <c r="E18" s="4"/>
      <c r="F18" s="4"/>
      <c r="G18" s="4"/>
      <c r="H18" s="4"/>
    </row>
    <row r="19" spans="2:8" x14ac:dyDescent="0.3">
      <c r="B19" s="2"/>
      <c r="C19" s="4"/>
      <c r="D19" s="4"/>
      <c r="E19" s="4"/>
      <c r="F19" s="4"/>
      <c r="G19" s="4"/>
      <c r="H19" s="4"/>
    </row>
    <row r="20" spans="2:8" x14ac:dyDescent="0.3">
      <c r="B20" s="2"/>
      <c r="C20" s="4"/>
      <c r="D20" s="4"/>
      <c r="E20" s="4"/>
      <c r="F20" s="4"/>
      <c r="G20" s="4"/>
      <c r="H20" s="4"/>
    </row>
    <row r="21" spans="2:8" x14ac:dyDescent="0.3">
      <c r="B21" s="2"/>
      <c r="C21" s="4"/>
      <c r="D21" s="4"/>
      <c r="E21" s="4"/>
      <c r="F21" s="4"/>
      <c r="G21" s="4"/>
      <c r="H21" s="4"/>
    </row>
    <row r="22" spans="2:8" x14ac:dyDescent="0.3">
      <c r="B22" s="2"/>
      <c r="C22" s="4"/>
      <c r="D22" s="4"/>
      <c r="E22" s="4"/>
      <c r="F22" s="4"/>
      <c r="G22" s="4"/>
      <c r="H22" s="4"/>
    </row>
    <row r="23" spans="2:8" x14ac:dyDescent="0.3">
      <c r="B23" s="2"/>
      <c r="C23" s="4"/>
      <c r="D23" s="4"/>
      <c r="E23" s="4"/>
      <c r="F23" s="4"/>
      <c r="G23" s="4"/>
      <c r="H23" s="4"/>
    </row>
    <row r="24" spans="2:8" x14ac:dyDescent="0.3">
      <c r="B24" s="2"/>
      <c r="C24" s="4"/>
      <c r="D24" s="4"/>
      <c r="E24" s="4"/>
      <c r="F24" s="4"/>
      <c r="G24" s="4"/>
      <c r="H24" s="4"/>
    </row>
    <row r="25" spans="2:8" x14ac:dyDescent="0.3">
      <c r="B25" s="2"/>
      <c r="C25" s="4"/>
      <c r="D25" s="4"/>
      <c r="E25" s="4"/>
      <c r="F25" s="4"/>
      <c r="G25" s="4"/>
      <c r="H25" s="4"/>
    </row>
    <row r="26" spans="2:8" x14ac:dyDescent="0.3">
      <c r="B26" s="2"/>
      <c r="C26" s="4"/>
      <c r="D26" s="4"/>
      <c r="E26" s="4"/>
      <c r="F26" s="4"/>
      <c r="G26" s="4"/>
      <c r="H26" s="4"/>
    </row>
    <row r="27" spans="2:8" x14ac:dyDescent="0.3">
      <c r="B27" s="2"/>
      <c r="C27" s="4"/>
      <c r="D27" s="4"/>
      <c r="E27" s="4"/>
      <c r="F27" s="4"/>
      <c r="G27" s="4"/>
      <c r="H27" s="4"/>
    </row>
    <row r="28" spans="2:8" x14ac:dyDescent="0.3">
      <c r="B28" s="2"/>
      <c r="C28" s="4"/>
      <c r="D28" s="4"/>
      <c r="E28" s="4"/>
      <c r="F28" s="4"/>
      <c r="G28" s="4"/>
      <c r="H28" s="4"/>
    </row>
    <row r="29" spans="2:8" x14ac:dyDescent="0.3">
      <c r="B29" s="2"/>
      <c r="C29" s="4"/>
      <c r="D29" s="4"/>
      <c r="E29" s="4"/>
      <c r="F29" s="4"/>
      <c r="G29" s="4"/>
      <c r="H29" s="4"/>
    </row>
    <row r="30" spans="2:8" x14ac:dyDescent="0.3">
      <c r="B30" s="2"/>
      <c r="C30" s="4"/>
      <c r="D30" s="4"/>
      <c r="E30" s="4"/>
      <c r="F30" s="4"/>
      <c r="G30" s="4"/>
      <c r="H30" s="4"/>
    </row>
    <row r="31" spans="2:8" x14ac:dyDescent="0.3">
      <c r="B31" s="2"/>
      <c r="C31" s="4"/>
      <c r="D31" s="4"/>
      <c r="E31" s="4"/>
      <c r="F31" s="4"/>
      <c r="G31" s="4"/>
      <c r="H31" s="4"/>
    </row>
    <row r="32" spans="2:8" x14ac:dyDescent="0.3">
      <c r="B32" s="2"/>
      <c r="C32" s="4"/>
      <c r="D32" s="4"/>
      <c r="E32" s="4"/>
      <c r="F32" s="4"/>
      <c r="G32" s="4"/>
      <c r="H32" s="4"/>
    </row>
    <row r="33" spans="2:8" x14ac:dyDescent="0.3">
      <c r="B33" s="2"/>
      <c r="C33" s="4"/>
      <c r="D33" s="4"/>
      <c r="E33" s="4"/>
      <c r="F33" s="4"/>
      <c r="G33" s="4"/>
      <c r="H33" s="4"/>
    </row>
    <row r="34" spans="2:8" x14ac:dyDescent="0.3">
      <c r="B34" s="2"/>
      <c r="C34" s="4"/>
      <c r="D34" s="4"/>
      <c r="E34" s="4"/>
      <c r="F34" s="4"/>
      <c r="G34" s="4"/>
      <c r="H34" s="4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025" r:id="rId3" name="cmd성적등록">
          <controlPr defaultSize="0" autoLine="0" r:id="rId4">
            <anchor moveWithCells="1">
              <from>
                <xdr:col>6</xdr:col>
                <xdr:colOff>9525</xdr:colOff>
                <xdr:row>0</xdr:row>
                <xdr:rowOff>76200</xdr:rowOff>
              </from>
              <to>
                <xdr:col>7</xdr:col>
                <xdr:colOff>0</xdr:colOff>
                <xdr:row>2</xdr:row>
                <xdr:rowOff>114300</xdr:rowOff>
              </to>
            </anchor>
          </controlPr>
        </control>
      </mc:Choice>
      <mc:Fallback>
        <control shapeId="1025" r:id="rId3" name="cmd성적등록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4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lovee</cp:lastModifiedBy>
  <dcterms:created xsi:type="dcterms:W3CDTF">2023-05-12T10:51:28Z</dcterms:created>
  <dcterms:modified xsi:type="dcterms:W3CDTF">2025-01-13T02:43:59Z</dcterms:modified>
</cp:coreProperties>
</file>