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AMSUNG\Desktop\길벗컴활1급\03 최신기출문제\10 21년상시02\"/>
    </mc:Choice>
  </mc:AlternateContent>
  <xr:revisionPtr revIDLastSave="0" documentId="13_ncr:1_{9713CABC-BC11-407A-ADE8-C004A2C6B6EC}" xr6:coauthVersionLast="47" xr6:coauthVersionMax="47" xr10:uidLastSave="{00000000-0000-0000-0000-000000000000}"/>
  <bookViews>
    <workbookView xWindow="-120" yWindow="-120" windowWidth="29040" windowHeight="15720" activeTab="2" xr2:uid="{3D40FA9A-CE26-439E-91BF-E5A626DD871E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eta.INDEX" hidden="1" xlm="1">#NAME?</definedName>
    <definedName name="_xlnm.Criteria" localSheetId="0">'기본작업-1'!$A$32:$A$33</definedName>
    <definedName name="_xlnm.Extract" localSheetId="0">'기본작업-1'!$A$35:$E$35</definedName>
    <definedName name="_xlnm.Print_Area" localSheetId="1">'기본작업-2'!$A$2:$H$43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1월비품현황_8b14bb98-61d7-49eb-a5cb-fdb85b40da0b" name="1월비품현황" connection="비품구매내역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2" i="3" l="1" a="1"/>
  <c r="B42" i="3" s="1"/>
  <c r="B39" i="3" a="1"/>
  <c r="B39" i="3" s="1"/>
  <c r="B40" i="3" a="1"/>
  <c r="B40" i="3" s="1"/>
  <c r="B41" i="3" a="1"/>
  <c r="B41" i="3" s="1"/>
  <c r="B38" i="3" a="1"/>
  <c r="B38" i="3" s="1"/>
  <c r="D38" i="3"/>
  <c r="I35" i="3" a="1"/>
  <c r="I35" i="3" s="1"/>
  <c r="I36" i="3" a="1"/>
  <c r="I36" i="3" s="1"/>
  <c r="J36" i="3" a="1"/>
  <c r="J36" i="3" s="1"/>
  <c r="J35" i="3" a="1"/>
  <c r="J35" i="3" s="1"/>
  <c r="J34" i="3" a="1"/>
  <c r="J34" i="3" s="1"/>
  <c r="I34" i="3" a="1"/>
  <c r="I34" i="3" s="1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" i="3"/>
  <c r="A33" i="1"/>
  <c r="F4" i="8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25" i="3" a="1"/>
  <c r="I29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7" i="3" a="1"/>
  <c r="I3" i="3" a="1"/>
  <c r="I27" i="3" l="1"/>
  <c r="I23" i="3"/>
  <c r="I21" i="3"/>
  <c r="I19" i="3"/>
  <c r="I17" i="3"/>
  <c r="I15" i="3"/>
  <c r="I13" i="3"/>
  <c r="I11" i="3"/>
  <c r="I9" i="3"/>
  <c r="I7" i="3"/>
  <c r="I5" i="3"/>
  <c r="I29" i="3"/>
  <c r="I25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BB53AEE-B8E3-4AFE-9004-95CB6768654F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7178BBB-9F8F-417F-A9FD-8A51398D2780}" sourceFile="C:\Users\SAMSUNG\Desktop\길벗컴활1급\03 최신기출문제\10 21년상시02\비품구매내역.xlsx" name="비품구매내역" type="100" refreshedVersion="8" minRefreshableVersion="5">
    <extLst>
      <ext xmlns:x15="http://schemas.microsoft.com/office/spreadsheetml/2010/11/main" uri="{DE250136-89BD-433C-8126-D09CA5730AF9}">
        <x15:connection id="68e6711b-3def-46e1-8003-1ddb23c0cf2a" autoDelete="1"/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1월비품현황].[비품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<sst xmlns="http://schemas.openxmlformats.org/spreadsheetml/2006/main" count="575" uniqueCount="180">
  <si>
    <t>구매일</t>
  </si>
  <si>
    <t>구분코드</t>
  </si>
  <si>
    <t>비품명</t>
  </si>
  <si>
    <t>취득원가</t>
  </si>
  <si>
    <t>내용연수</t>
  </si>
  <si>
    <t>잔존가치</t>
  </si>
  <si>
    <t>감가상각비</t>
  </si>
  <si>
    <t>A9332K</t>
  </si>
  <si>
    <t>기획부</t>
  </si>
  <si>
    <t>쇼파</t>
  </si>
  <si>
    <t>A4713C</t>
  </si>
  <si>
    <t>프린터</t>
  </si>
  <si>
    <t>A4809N</t>
  </si>
  <si>
    <t>냉온풍기</t>
  </si>
  <si>
    <t>B9774N</t>
  </si>
  <si>
    <t>영업부</t>
  </si>
  <si>
    <t>에어컨</t>
  </si>
  <si>
    <t>C5988N</t>
  </si>
  <si>
    <t>인사부</t>
  </si>
  <si>
    <t>D2625K</t>
  </si>
  <si>
    <t>홍보부</t>
  </si>
  <si>
    <t>책상</t>
  </si>
  <si>
    <t>E8614K</t>
  </si>
  <si>
    <t>총무부</t>
  </si>
  <si>
    <t>의자</t>
  </si>
  <si>
    <t>A1286C</t>
  </si>
  <si>
    <t>컴퓨터</t>
  </si>
  <si>
    <t>D5938C</t>
  </si>
  <si>
    <t>복합기</t>
  </si>
  <si>
    <t>A1840C</t>
  </si>
  <si>
    <t>B9656K</t>
  </si>
  <si>
    <t>테이블</t>
  </si>
  <si>
    <t>B5593K</t>
  </si>
  <si>
    <t>D2591N</t>
  </si>
  <si>
    <t>전기히터</t>
  </si>
  <si>
    <t>E2469K</t>
  </si>
  <si>
    <t>A4583C</t>
  </si>
  <si>
    <t>E0990N</t>
  </si>
  <si>
    <t>D5474K</t>
  </si>
  <si>
    <t>B6485K</t>
  </si>
  <si>
    <t>C7921N</t>
  </si>
  <si>
    <t>C7798N</t>
  </si>
  <si>
    <t>D7039K</t>
  </si>
  <si>
    <t>D9051C</t>
  </si>
  <si>
    <t>E2409N</t>
  </si>
  <si>
    <t>선풍기</t>
  </si>
  <si>
    <t>B4163C</t>
  </si>
  <si>
    <t>E0187K</t>
  </si>
  <si>
    <t>B2839C</t>
  </si>
  <si>
    <t>스캐너</t>
  </si>
  <si>
    <t>C8958C</t>
  </si>
  <si>
    <t>C4016N</t>
  </si>
  <si>
    <t>[표1]</t>
    <phoneticPr fontId="1" type="noConversion"/>
  </si>
  <si>
    <t>부서명</t>
    <phoneticPr fontId="1" type="noConversion"/>
  </si>
  <si>
    <t>A6762N</t>
  </si>
  <si>
    <t>D5381K</t>
  </si>
  <si>
    <t>D7050C</t>
  </si>
  <si>
    <t>E9323K</t>
  </si>
  <si>
    <t>A9786C</t>
  </si>
  <si>
    <t>B2452C</t>
  </si>
  <si>
    <t>A4463N</t>
  </si>
  <si>
    <t>E8955K</t>
  </si>
  <si>
    <t>E3847K</t>
  </si>
  <si>
    <t>B9885K</t>
  </si>
  <si>
    <t>D2741N</t>
  </si>
  <si>
    <t>A8923K</t>
  </si>
  <si>
    <t>C2471K</t>
  </si>
  <si>
    <t>D1809K</t>
  </si>
  <si>
    <t>B7228C</t>
  </si>
  <si>
    <t>C9759N</t>
  </si>
  <si>
    <t>B5658N</t>
  </si>
  <si>
    <t>A5413C</t>
  </si>
  <si>
    <t>C0722K</t>
  </si>
  <si>
    <t>E3508K</t>
  </si>
  <si>
    <t>D2211C</t>
  </si>
  <si>
    <t>B1895N</t>
  </si>
  <si>
    <t>D7076C</t>
  </si>
  <si>
    <t>E3624C</t>
  </si>
  <si>
    <t>E2453N</t>
  </si>
  <si>
    <t>C2458N</t>
  </si>
  <si>
    <t>B5695K</t>
  </si>
  <si>
    <t>E4556N</t>
  </si>
  <si>
    <t>B6613N</t>
  </si>
  <si>
    <t>D2651K</t>
  </si>
  <si>
    <t>D3061K</t>
  </si>
  <si>
    <t>B7582K</t>
  </si>
  <si>
    <t>B1084C</t>
  </si>
  <si>
    <t>A2837C</t>
  </si>
  <si>
    <t>D2590K</t>
  </si>
  <si>
    <t>E6700C</t>
  </si>
  <si>
    <t>D1560N</t>
  </si>
  <si>
    <t>C9545N</t>
  </si>
  <si>
    <t>A8064C</t>
  </si>
  <si>
    <t>C9625C</t>
  </si>
  <si>
    <t>C9805N</t>
  </si>
  <si>
    <t>구매일</t>
    <phoneticPr fontId="1" type="noConversion"/>
  </si>
  <si>
    <t>구분코드</t>
    <phoneticPr fontId="1" type="noConversion"/>
  </si>
  <si>
    <t>비품명</t>
    <phoneticPr fontId="1" type="noConversion"/>
  </si>
  <si>
    <t>취득원가</t>
    <phoneticPr fontId="1" type="noConversion"/>
  </si>
  <si>
    <t>내용연수</t>
    <phoneticPr fontId="1" type="noConversion"/>
  </si>
  <si>
    <t>잔존가치</t>
    <phoneticPr fontId="1" type="noConversion"/>
  </si>
  <si>
    <t>감가상각비</t>
    <phoneticPr fontId="1" type="noConversion"/>
  </si>
  <si>
    <t>냉온풍기</t>
    <phoneticPr fontId="1" type="noConversion"/>
  </si>
  <si>
    <t>복합기</t>
    <phoneticPr fontId="1" type="noConversion"/>
  </si>
  <si>
    <t>선풍기</t>
    <phoneticPr fontId="1" type="noConversion"/>
  </si>
  <si>
    <t>쇼파</t>
    <phoneticPr fontId="1" type="noConversion"/>
  </si>
  <si>
    <t>스캐너</t>
    <phoneticPr fontId="1" type="noConversion"/>
  </si>
  <si>
    <t>에어컨</t>
    <phoneticPr fontId="1" type="noConversion"/>
  </si>
  <si>
    <t>의자</t>
    <phoneticPr fontId="1" type="noConversion"/>
  </si>
  <si>
    <t>전기히터</t>
    <phoneticPr fontId="1" type="noConversion"/>
  </si>
  <si>
    <t>책상</t>
    <phoneticPr fontId="1" type="noConversion"/>
  </si>
  <si>
    <t>컴퓨터</t>
    <phoneticPr fontId="1" type="noConversion"/>
  </si>
  <si>
    <t>테이블</t>
    <phoneticPr fontId="1" type="noConversion"/>
  </si>
  <si>
    <t>프린터</t>
    <phoneticPr fontId="1" type="noConversion"/>
  </si>
  <si>
    <t>비품코드</t>
    <phoneticPr fontId="1" type="noConversion"/>
  </si>
  <si>
    <t>비고</t>
    <phoneticPr fontId="1" type="noConversion"/>
  </si>
  <si>
    <t>[표2]</t>
    <phoneticPr fontId="1" type="noConversion"/>
  </si>
  <si>
    <t>[표3]</t>
    <phoneticPr fontId="1" type="noConversion"/>
  </si>
  <si>
    <t>부서코드</t>
    <phoneticPr fontId="1" type="noConversion"/>
  </si>
  <si>
    <t>A</t>
    <phoneticPr fontId="1" type="noConversion"/>
  </si>
  <si>
    <t>B</t>
    <phoneticPr fontId="1" type="noConversion"/>
  </si>
  <si>
    <t>C</t>
    <phoneticPr fontId="1" type="noConversion"/>
  </si>
  <si>
    <t>D</t>
    <phoneticPr fontId="1" type="noConversion"/>
  </si>
  <si>
    <t>E</t>
    <phoneticPr fontId="1" type="noConversion"/>
  </si>
  <si>
    <t>분류코드</t>
    <phoneticPr fontId="1" type="noConversion"/>
  </si>
  <si>
    <t>분류</t>
    <phoneticPr fontId="1" type="noConversion"/>
  </si>
  <si>
    <t>부서</t>
    <phoneticPr fontId="1" type="noConversion"/>
  </si>
  <si>
    <t>기획부</t>
    <phoneticPr fontId="1" type="noConversion"/>
  </si>
  <si>
    <t>영업부</t>
    <phoneticPr fontId="1" type="noConversion"/>
  </si>
  <si>
    <t>인사부</t>
    <phoneticPr fontId="1" type="noConversion"/>
  </si>
  <si>
    <t>홍보부</t>
    <phoneticPr fontId="1" type="noConversion"/>
  </si>
  <si>
    <t>총무부</t>
    <phoneticPr fontId="1" type="noConversion"/>
  </si>
  <si>
    <t>컴퓨터 및 주변기기</t>
    <phoneticPr fontId="1" type="noConversion"/>
  </si>
  <si>
    <t>N</t>
    <phoneticPr fontId="1" type="noConversion"/>
  </si>
  <si>
    <t>냉/난방기기</t>
    <phoneticPr fontId="1" type="noConversion"/>
  </si>
  <si>
    <t>[표4]</t>
    <phoneticPr fontId="1" type="noConversion"/>
  </si>
  <si>
    <t>[표5]</t>
    <phoneticPr fontId="1" type="noConversion"/>
  </si>
  <si>
    <t>K</t>
    <phoneticPr fontId="1" type="noConversion"/>
  </si>
  <si>
    <t>가구</t>
    <phoneticPr fontId="1" type="noConversion"/>
  </si>
  <si>
    <t>컴퓨터/복합기 감가상각비 평균</t>
    <phoneticPr fontId="1" type="noConversion"/>
  </si>
  <si>
    <t>국어</t>
  </si>
  <si>
    <t>영어</t>
  </si>
  <si>
    <t>수학</t>
  </si>
  <si>
    <t>과목</t>
    <phoneticPr fontId="1" type="noConversion"/>
  </si>
  <si>
    <t>국어</t>
    <phoneticPr fontId="1" type="noConversion"/>
  </si>
  <si>
    <t>중간고사</t>
    <phoneticPr fontId="1" type="noConversion"/>
  </si>
  <si>
    <t>기말고사</t>
    <phoneticPr fontId="1" type="noConversion"/>
  </si>
  <si>
    <t>수행평가</t>
    <phoneticPr fontId="1" type="noConversion"/>
  </si>
  <si>
    <t>영어</t>
    <phoneticPr fontId="1" type="noConversion"/>
  </si>
  <si>
    <t>수학</t>
    <phoneticPr fontId="1" type="noConversion"/>
  </si>
  <si>
    <t>[표1] 1학년 1학기</t>
    <phoneticPr fontId="1" type="noConversion"/>
  </si>
  <si>
    <t>[표2] 1학년 2학기</t>
    <phoneticPr fontId="1" type="noConversion"/>
  </si>
  <si>
    <t>[표5] 과목별 합계</t>
    <phoneticPr fontId="1" type="noConversion"/>
  </si>
  <si>
    <t>시험</t>
    <phoneticPr fontId="1" type="noConversion"/>
  </si>
  <si>
    <t>점수</t>
    <phoneticPr fontId="1" type="noConversion"/>
  </si>
  <si>
    <t>[표3] 2학년 1학기</t>
    <phoneticPr fontId="1" type="noConversion"/>
  </si>
  <si>
    <t>[표4] 2학년 2학기</t>
    <phoneticPr fontId="1" type="noConversion"/>
  </si>
  <si>
    <t>[표1] 비품명별 평균</t>
    <phoneticPr fontId="1" type="noConversion"/>
  </si>
  <si>
    <t>할인금액</t>
    <phoneticPr fontId="1" type="noConversion"/>
  </si>
  <si>
    <t>부서명</t>
    <phoneticPr fontId="1" type="noConversion"/>
  </si>
  <si>
    <t>취득원가</t>
    <phoneticPr fontId="1" type="noConversion"/>
  </si>
  <si>
    <t>내용연수</t>
    <phoneticPr fontId="1" type="noConversion"/>
  </si>
  <si>
    <t>감가상각비</t>
    <phoneticPr fontId="1" type="noConversion"/>
  </si>
  <si>
    <t>조건</t>
    <phoneticPr fontId="1" type="noConversion"/>
  </si>
  <si>
    <t>비품명</t>
    <phoneticPr fontId="1" type="noConversion"/>
  </si>
  <si>
    <t>All</t>
  </si>
  <si>
    <t>구분</t>
  </si>
  <si>
    <t>가구</t>
  </si>
  <si>
    <t>전자제품</t>
  </si>
  <si>
    <t>총합계</t>
  </si>
  <si>
    <t>기준일</t>
  </si>
  <si>
    <t>합계: 잔존가치</t>
  </si>
  <si>
    <t>구입부서</t>
  </si>
  <si>
    <t>전자제품 요약</t>
  </si>
  <si>
    <t>가구 요약</t>
  </si>
  <si>
    <t>비품명</t>
    <phoneticPr fontId="1" type="noConversion"/>
  </si>
  <si>
    <t>"컴퓨터"</t>
    <phoneticPr fontId="1" type="noConversion"/>
  </si>
  <si>
    <t>"복합기"</t>
    <phoneticPr fontId="1" type="noConversion"/>
  </si>
  <si>
    <t>내용연수</t>
    <phoneticPr fontId="1" type="noConversion"/>
  </si>
  <si>
    <t>&lt;=MODE.SNGL(F3:F30)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</si>
</sst>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 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41" fontId="0" fillId="3" borderId="2" xfId="1" applyFont="1" applyFill="1" applyBorder="1" applyAlignment="1">
      <alignment horizontal="center" vertical="center"/>
    </xf>
    <xf numFmtId="41" fontId="0" fillId="3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41" fontId="0" fillId="3" borderId="4" xfId="1" applyFont="1" applyFill="1" applyBorder="1" applyAlignment="1">
      <alignment horizontal="center" vertical="center"/>
    </xf>
    <xf numFmtId="41" fontId="0" fillId="3" borderId="1" xfId="1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1" xfId="0" applyBorder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0" xfId="1" applyFont="1" applyFill="1" applyBorder="1">
      <alignment vertical="center"/>
    </xf>
    <xf numFmtId="41" fontId="0" fillId="4" borderId="1" xfId="1" applyFont="1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1" applyNumberFormat="1" applyFon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비품별 취득원가</a:t>
            </a:r>
            <a:r>
              <a:rPr lang="en-US"/>
              <a:t>/</a:t>
            </a:r>
            <a:r>
              <a:rPr lang="ko-KR"/>
              <a:t>감가상각비 평균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 취득원가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18-4C89-896D-5B15A89110CF}"/>
              </c:ext>
            </c:extLst>
          </c:dPt>
          <c:dLbls>
            <c:dLbl>
              <c:idx val="0"/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FFF-4208-879D-C7BBB6CC1D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Base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('기타작업-1'!$C$4:$C$6,'기타작업-1'!$C$8:$C$9,'기타작업-1'!$C$11,'기타작업-1'!$C$13,'기타작업-1'!$C$15)</c:f>
              <c:numCache>
                <c:formatCode>_(* #,##0_);_(* \(#,##0\);_(* "-"_);_(@_)</c:formatCode>
                <c:ptCount val="8"/>
                <c:pt idx="0">
                  <c:v>2920000</c:v>
                </c:pt>
                <c:pt idx="1">
                  <c:v>1525000</c:v>
                </c:pt>
                <c:pt idx="2">
                  <c:v>50000</c:v>
                </c:pt>
                <c:pt idx="3">
                  <c:v>250000</c:v>
                </c:pt>
                <c:pt idx="4">
                  <c:v>1233333</c:v>
                </c:pt>
                <c:pt idx="5">
                  <c:v>32000</c:v>
                </c:pt>
                <c:pt idx="6">
                  <c:v>1291666</c:v>
                </c:pt>
                <c:pt idx="7">
                  <c:v>633333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78773327"/>
        <c:axId val="978773807"/>
      </c:barChart>
      <c:lineChart>
        <c:grouping val="standard"/>
        <c:varyColors val="0"/>
        <c:ser>
          <c:idx val="1"/>
          <c:order val="1"/>
          <c:tx>
            <c:strRef>
              <c:f>'기타작업-1'!$F$3</c:f>
              <c:strCache>
                <c:ptCount val="1"/>
                <c:pt idx="0">
                  <c:v> 감가상각비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4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18-4C89-896D-5B15A89110CF}"/>
              </c:ext>
            </c:extLst>
          </c:dPt>
          <c:cat>
            <c:strRef>
              <c:f>('기타작업-1'!$B$4:$B$6,'기타작업-1'!$B$8:$B$9,'기타작업-1'!$B$11,'기타작업-1'!$B$13,'기타작업-1'!$B$15)</c:f>
              <c:strCache>
                <c:ptCount val="8"/>
                <c:pt idx="0">
                  <c:v> 냉온풍기 </c:v>
                </c:pt>
                <c:pt idx="1">
                  <c:v> 복합기 </c:v>
                </c:pt>
                <c:pt idx="2">
                  <c:v> 선풍기 </c:v>
                </c:pt>
                <c:pt idx="3">
                  <c:v> 스캐너 </c:v>
                </c:pt>
                <c:pt idx="4">
                  <c:v> 에어컨 </c:v>
                </c:pt>
                <c:pt idx="5">
                  <c:v> 전기히터 </c:v>
                </c:pt>
                <c:pt idx="6">
                  <c:v> 컴퓨터 </c:v>
                </c:pt>
                <c:pt idx="7">
                  <c:v> 프린터 </c:v>
                </c:pt>
              </c:strCache>
            </c:strRef>
          </c:cat>
          <c:val>
            <c:numRef>
              <c:f>('기타작업-1'!$F$4:$F$6,'기타작업-1'!$F$8:$F$9,'기타작업-1'!$F$11,'기타작업-1'!$F$13,'기타작업-1'!$F$15)</c:f>
              <c:numCache>
                <c:formatCode>_(* #,##0_);_(* \(#,##0\);_(* "-"_);_(@_)</c:formatCode>
                <c:ptCount val="8"/>
                <c:pt idx="0">
                  <c:v>392500</c:v>
                </c:pt>
                <c:pt idx="1">
                  <c:v>193750</c:v>
                </c:pt>
                <c:pt idx="2">
                  <c:v>15000</c:v>
                </c:pt>
                <c:pt idx="3">
                  <c:v>75000</c:v>
                </c:pt>
                <c:pt idx="4">
                  <c:v>188333</c:v>
                </c:pt>
                <c:pt idx="5">
                  <c:v>8888</c:v>
                </c:pt>
                <c:pt idx="6">
                  <c:v>215000</c:v>
                </c:pt>
                <c:pt idx="7">
                  <c:v>105111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48A0-4F8E-8DC9-2B19E4CA83D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1337144"/>
        <c:axId val="581340024"/>
      </c:lineChart>
      <c:catAx>
        <c:axId val="9787733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807"/>
        <c:crosses val="autoZero"/>
        <c:auto val="1"/>
        <c:lblAlgn val="ctr"/>
        <c:lblOffset val="100"/>
        <c:noMultiLvlLbl val="0"/>
      </c:catAx>
      <c:valAx>
        <c:axId val="978773807"/>
        <c:scaling>
          <c:orientation val="minMax"/>
          <c:max val="40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78773327"/>
        <c:crosses val="autoZero"/>
        <c:crossBetween val="between"/>
        <c:majorUnit val="1000000"/>
      </c:valAx>
      <c:valAx>
        <c:axId val="581340024"/>
        <c:scaling>
          <c:orientation val="minMax"/>
          <c:max val="4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감가상각비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81337144"/>
        <c:crosses val="max"/>
        <c:crossBetween val="between"/>
        <c:majorUnit val="100000"/>
      </c:valAx>
      <c:catAx>
        <c:axId val="5813371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813400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rotWithShape="1">
      <a:gsLst>
        <a:gs pos="0">
          <a:schemeClr val="dk1">
            <a:satMod val="103000"/>
            <a:lumMod val="102000"/>
            <a:tint val="94000"/>
          </a:schemeClr>
        </a:gs>
        <a:gs pos="50000">
          <a:schemeClr val="dk1">
            <a:satMod val="110000"/>
            <a:lumMod val="100000"/>
            <a:shade val="100000"/>
          </a:schemeClr>
        </a:gs>
        <a:gs pos="100000">
          <a:schemeClr val="dk1">
            <a:lumMod val="99000"/>
            <a:satMod val="120000"/>
            <a:shade val="78000"/>
          </a:schemeClr>
        </a:gs>
      </a:gsLst>
      <a:lin ang="5400000" scaled="0"/>
    </a:gradFill>
    <a:ln w="635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lt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16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5F80525C-523D-3E41-6DB1-F367C52BFA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서식설정" textlink="">
      <xdr:nvSpPr>
        <xdr:cNvPr id="2" name="사각형: 빗면 1">
          <a:extLst>
            <a:ext uri="{FF2B5EF4-FFF2-40B4-BE49-F238E27FC236}">
              <a16:creationId xmlns:a16="http://schemas.microsoft.com/office/drawing/2014/main" id="{6D244137-FCD4-5E29-9C67-87964B240F80}"/>
            </a:ext>
          </a:extLst>
        </xdr:cNvPr>
        <xdr:cNvSpPr/>
      </xdr:nvSpPr>
      <xdr:spPr>
        <a:xfrm>
          <a:off x="3771900" y="20955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서식설정</a:t>
          </a:r>
        </a:p>
      </xdr:txBody>
    </xdr:sp>
    <xdr:clientData/>
  </xdr:twoCellAnchor>
  <xdr:twoCellAnchor>
    <xdr:from>
      <xdr:col>6</xdr:col>
      <xdr:colOff>0</xdr:colOff>
      <xdr:row>4</xdr:row>
      <xdr:rowOff>0</xdr:rowOff>
    </xdr:from>
    <xdr:to>
      <xdr:col>7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91D1055B-6E88-C4B3-9036-1A5F6F3720DB}"/>
            </a:ext>
          </a:extLst>
        </xdr:cNvPr>
        <xdr:cNvSpPr/>
      </xdr:nvSpPr>
      <xdr:spPr>
        <a:xfrm>
          <a:off x="3771900" y="838200"/>
          <a:ext cx="87630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466725</xdr:colOff>
          <xdr:row>0</xdr:row>
          <xdr:rowOff>57150</xdr:rowOff>
        </xdr:from>
        <xdr:to>
          <xdr:col>5</xdr:col>
          <xdr:colOff>933450</xdr:colOff>
          <xdr:row>1</xdr:row>
          <xdr:rowOff>142875</xdr:rowOff>
        </xdr:to>
        <xdr:sp macro="" textlink="">
          <xdr:nvSpPr>
            <xdr:cNvPr id="2049" name="cmd비품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이연선" refreshedDate="45696.628446759256" backgroundQuery="1" createdVersion="8" refreshedVersion="8" minRefreshableVersion="3" recordCount="0" supportSubquery="1" supportAdvancedDrill="1" xr:uid="{3BA406CE-E480-40D1-990B-4B7C5140B332}">
  <cacheSource type="external" connectionId="1"/>
  <cacheFields count="5">
    <cacheField name="[1월비품현황].[비품명].[비품명]" caption="비품명" numFmtId="0" hierarchy="4" level="1">
      <sharedItems containsSemiMixedTypes="0" containsNonDate="0" containsString="0"/>
    </cacheField>
    <cacheField name="[1월비품현황].[구분].[구분]" caption="구분" numFmtId="0" hierarchy="2" level="1">
      <sharedItems count="2">
        <s v="가구"/>
        <s v="전자제품"/>
      </sharedItems>
    </cacheField>
    <cacheField name="[1월비품현황].[기준일].[기준일]" caption="기준일" numFmtId="0" hierarchy="1" level="1">
      <sharedItems containsSemiMixedTypes="0" containsNonDate="0" containsDate="1" containsString="0" minDate="2021-01-02T00:00:00" maxDate="2021-01-30T00:00:00" count="17">
        <d v="2021-01-02T00:00:00"/>
        <d v="2021-01-16T00:00:00"/>
        <d v="2021-01-21T00:00:00"/>
        <d v="2021-01-22T00:00:00"/>
        <d v="2021-01-25T00:00:00"/>
        <d v="2021-01-27T00:00:00"/>
        <d v="2021-01-29T00:00:00"/>
        <d v="2021-01-03T00:00:00"/>
        <d v="2021-01-06T00:00:00"/>
        <d v="2021-01-09T00:00:00"/>
        <d v="2021-01-11T00:00:00"/>
        <d v="2021-01-12T00:00:00"/>
        <d v="2021-01-15T00:00:00"/>
        <d v="2021-01-19T00:00:00"/>
        <d v="2021-01-20T00:00:00"/>
        <d v="2021-01-23T00:00:00"/>
        <d v="2021-01-28T00:00:00"/>
      </sharedItems>
    </cacheField>
    <cacheField name="[Measures].[합계: 잔존가치]" caption="합계: 잔존가치" numFmtId="0" hierarchy="11" level="32767"/>
    <cacheField name="[1월비품현황].[구입부서].[구입부서]" caption="구입부서" numFmtId="0" hierarchy="3" level="1">
      <sharedItems count="5">
        <s v="기획부"/>
        <s v="영업부"/>
        <s v="인사부"/>
        <s v="총무부"/>
        <s v="홍보부"/>
      </sharedItems>
    </cacheField>
  </cacheFields>
  <cacheHierarchies count="12">
    <cacheHierarchy uniqueName="[1월비품현황].[구매일]" caption="구매일" attribute="1" time="1" defaultMemberUniqueName="[1월비품현황].[구매일].[All]" allUniqueName="[1월비품현황].[구매일].[All]" dimensionUniqueName="[1월비품현황]" displayFolder="" count="0" memberValueDatatype="7" unbalanced="0"/>
    <cacheHierarchy uniqueName="[1월비품현황].[기준일]" caption="기준일" attribute="1" time="1" defaultMemberUniqueName="[1월비품현황].[기준일].[All]" allUniqueName="[1월비품현황].[기준일].[All]" dimensionUniqueName="[1월비품현황]" displayFolder="" count="2" memberValueDatatype="7" unbalanced="0">
      <fieldsUsage count="2">
        <fieldUsage x="-1"/>
        <fieldUsage x="2"/>
      </fieldsUsage>
    </cacheHierarchy>
    <cacheHierarchy uniqueName="[1월비품현황].[구분]" caption="구분" attribute="1" defaultMemberUniqueName="[1월비품현황].[구분].[All]" allUniqueName="[1월비품현황].[구분].[All]" dimensionUniqueName="[1월비품현황]" displayFolder="" count="2" memberValueDatatype="130" unbalanced="0">
      <fieldsUsage count="2">
        <fieldUsage x="-1"/>
        <fieldUsage x="1"/>
      </fieldsUsage>
    </cacheHierarchy>
    <cacheHierarchy uniqueName="[1월비품현황].[구입부서]" caption="구입부서" attribute="1" defaultMemberUniqueName="[1월비품현황].[구입부서].[All]" allUniqueName="[1월비품현황].[구입부서].[All]" dimensionUniqueName="[1월비품현황]" displayFolder="" count="2" memberValueDatatype="130" unbalanced="0">
      <fieldsUsage count="2">
        <fieldUsage x="-1"/>
        <fieldUsage x="4"/>
      </fieldsUsage>
    </cacheHierarchy>
    <cacheHierarchy uniqueName="[1월비품현황].[비품명]" caption="비품명" attribute="1" defaultMemberUniqueName="[1월비품현황].[비품명].[All]" allUniqueName="[1월비품현황].[비품명].[All]" dimensionUniqueName="[1월비품현황]" displayFolder="" count="2" memberValueDatatype="130" unbalanced="0">
      <fieldsUsage count="2">
        <fieldUsage x="-1"/>
        <fieldUsage x="0"/>
      </fieldsUsage>
    </cacheHierarchy>
    <cacheHierarchy uniqueName="[1월비품현황].[취득원가]" caption="취득원가" attribute="1" defaultMemberUniqueName="[1월비품현황].[취득원가].[All]" allUniqueName="[1월비품현황].[취득원가].[All]" dimensionUniqueName="[1월비품현황]" displayFolder="" count="0" memberValueDatatype="5" unbalanced="0"/>
    <cacheHierarchy uniqueName="[1월비품현황].[내용연수]" caption="내용연수" attribute="1" defaultMemberUniqueName="[1월비품현황].[내용연수].[All]" allUniqueName="[1월비품현황].[내용연수].[All]" dimensionUniqueName="[1월비품현황]" displayFolder="" count="0" memberValueDatatype="5" unbalanced="0"/>
    <cacheHierarchy uniqueName="[1월비품현황].[잔존가치]" caption="잔존가치" attribute="1" defaultMemberUniqueName="[1월비품현황].[잔존가치].[All]" allUniqueName="[1월비품현황].[잔존가치].[All]" dimensionUniqueName="[1월비품현황]" displayFolder="" count="0" memberValueDatatype="5" unbalanced="0"/>
    <cacheHierarchy uniqueName="[1월비품현황].[감가상각비]" caption="감가상각비" attribute="1" defaultMemberUniqueName="[1월비품현황].[감가상각비].[All]" allUniqueName="[1월비품현황].[감가상각비].[All]" dimensionUniqueName="[1월비품현황]" displayFolder="" count="0" memberValueDatatype="5" unbalanced="0"/>
    <cacheHierarchy uniqueName="[Measures].[__XL_Count 1월비품현황]" caption="__XL_Count 1월비품현황" measure="1" displayFolder="" measureGroup="1월비품현황" count="0" hidden="1"/>
    <cacheHierarchy uniqueName="[Measures].[__No measures defined]" caption="__No measures defined" measure="1" displayFolder="" count="0" hidden="1"/>
    <cacheHierarchy uniqueName="[Measures].[합계: 잔존가치]" caption="합계: 잔존가치" measure="1" displayFolder="" measureGroup="1월비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7"/>
        </ext>
      </extLst>
    </cacheHierarchy>
  </cacheHierarchies>
  <kpis count="0"/>
  <dimensions count="2">
    <dimension name="1월비품현황" uniqueName="[1월비품현황]" caption="1월비품현황"/>
    <dimension measure="1" name="Measures" uniqueName="[Measures]" caption="Measures"/>
  </dimensions>
  <measureGroups count="1">
    <measureGroup name="1월비품현황" caption="1월비품현황"/>
  </measureGroups>
  <maps count="1">
    <map measureGroup="0" dimension="0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87D426-1057-49D2-9DCB-DA32C0E3F5BF}" name="피벗 테이블1" cacheId="0" applyNumberFormats="0" applyBorderFormats="0" applyFontFormats="0" applyPatternFormats="0" applyAlignmentFormats="0" applyWidthHeightFormats="1" dataCaption="값" updatedVersion="8" minRefreshableVersion="3" useAutoFormatting="1" subtotalHiddenItems="1" itemPrintTitles="1" createdVersion="8" indent="0" compact="0" outline="1" outlineData="1" compactData="0" multipleFieldFilters="0">
  <location ref="B3:I29" firstHeaderRow="1" firstDataRow="2" firstDataCol="2" rowPageCount="1" colPageCount="1"/>
  <pivotFields count="5">
    <pivotField axis="axisPage" compact="0" allDrilled="1" subtotalTop="0" showAll="0" dataSourceSort="1" defaultAttributeDrillState="1">
      <items count="1">
        <item t="default"/>
      </items>
    </pivotField>
    <pivotField axis="axisRow" compact="0" allDrilled="1" subtotalTop="0" showAll="0" sortType="descending" defaultAttributeDrillState="1">
      <items count="3">
        <item x="1"/>
        <item x="0"/>
        <item t="default"/>
      </items>
    </pivotField>
    <pivotField axis="axisRow" compact="0" allDrilled="1" subtotalTop="0" showAll="0" dataSourceSort="1" defaultAttributeDrillState="1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dataField="1" compact="0" subtotalTop="0" showAll="0" defaultSubtotal="0"/>
    <pivotField axis="axisCol" compact="0" allDrilled="1" subtotalTop="0" showAll="0" dataSourceSort="1" defaultAttributeDrillState="1">
      <items count="6">
        <item x="0"/>
        <item x="1"/>
        <item x="2"/>
        <item x="3"/>
        <item x="4"/>
        <item t="default"/>
      </items>
    </pivotField>
  </pivotFields>
  <rowFields count="2">
    <field x="1"/>
    <field x="2"/>
  </rowFields>
  <rowItems count="25">
    <i>
      <x/>
    </i>
    <i r="1">
      <x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3"/>
    </i>
    <i r="1">
      <x v="15"/>
    </i>
    <i r="1">
      <x v="4"/>
    </i>
    <i r="1">
      <x v="16"/>
    </i>
    <i t="default">
      <x/>
    </i>
    <i>
      <x v="1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t="default">
      <x v="1"/>
    </i>
    <i t="grand">
      <x/>
    </i>
  </rowItems>
  <colFields count="1">
    <field x="4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4" name="[1월비품현황].[비품명].[All]" cap="All"/>
  </pageFields>
  <dataFields count="1">
    <dataField name="합계: 잔존가치" fld="3" baseField="1" baseItem="0" numFmtId="176"/>
  </dataFields>
  <pivotHierarchies count="12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</pivotHierarchies>
  <pivotTableStyleInfo name="PivotStyleLight16" showRowHeaders="1" showColHeaders="1" showRowStripes="0" showColStripes="0" showLastColumn="1"/>
  <rowHierarchiesUsage count="2">
    <rowHierarchyUsage hierarchyUsage="2"/>
    <rowHierarchyUsage hierarchyUsage="1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비품구매내역">
        <x15:activeTabTopLevelEntity name="[1월비품현황]"/>
      </x15:pivotTableUISettings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127FF-E033-495D-90C0-3C8E37B6A0CC}">
  <sheetPr codeName="Sheet2"/>
  <dimension ref="A1:H37"/>
  <sheetViews>
    <sheetView workbookViewId="0">
      <selection activeCell="N17" sqref="N17"/>
    </sheetView>
  </sheetViews>
  <sheetFormatPr defaultRowHeight="16.5" x14ac:dyDescent="0.3"/>
  <cols>
    <col min="1" max="1" width="13.25" bestFit="1" customWidth="1"/>
    <col min="2" max="2" width="9.875" bestFit="1" customWidth="1"/>
    <col min="3" max="3" width="10.875" bestFit="1" customWidth="1"/>
    <col min="4" max="4" width="10" bestFit="1" customWidth="1"/>
    <col min="5" max="5" width="13.125" bestFit="1" customWidth="1"/>
    <col min="6" max="6" width="9" bestFit="1" customWidth="1"/>
    <col min="7" max="7" width="13.125" bestFit="1" customWidth="1"/>
    <col min="8" max="8" width="11.25" bestFit="1" customWidth="1"/>
  </cols>
  <sheetData>
    <row r="1" spans="1:8" x14ac:dyDescent="0.3">
      <c r="A1" t="s">
        <v>52</v>
      </c>
    </row>
    <row r="2" spans="1:8" x14ac:dyDescent="0.3">
      <c r="A2" s="1" t="s">
        <v>0</v>
      </c>
      <c r="B2" s="1" t="s">
        <v>1</v>
      </c>
      <c r="C2" s="1" t="s">
        <v>53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2">
        <v>42508</v>
      </c>
      <c r="B3" s="1" t="s">
        <v>7</v>
      </c>
      <c r="C3" s="1" t="s">
        <v>8</v>
      </c>
      <c r="D3" s="1" t="s">
        <v>9</v>
      </c>
      <c r="E3" s="3">
        <v>400000</v>
      </c>
      <c r="F3" s="3">
        <v>5</v>
      </c>
      <c r="G3" s="3">
        <v>100000</v>
      </c>
      <c r="H3" s="3">
        <v>60000</v>
      </c>
    </row>
    <row r="4" spans="1:8" x14ac:dyDescent="0.3">
      <c r="A4" s="2">
        <v>43959</v>
      </c>
      <c r="B4" s="1" t="s">
        <v>10</v>
      </c>
      <c r="C4" s="1" t="s">
        <v>8</v>
      </c>
      <c r="D4" s="1" t="s">
        <v>11</v>
      </c>
      <c r="E4" s="3">
        <v>350000</v>
      </c>
      <c r="F4" s="3">
        <v>1</v>
      </c>
      <c r="G4" s="3">
        <v>280000</v>
      </c>
      <c r="H4" s="3">
        <v>70000</v>
      </c>
    </row>
    <row r="5" spans="1:8" x14ac:dyDescent="0.3">
      <c r="A5" s="2">
        <v>42857</v>
      </c>
      <c r="B5" s="1" t="s">
        <v>12</v>
      </c>
      <c r="C5" s="1" t="s">
        <v>8</v>
      </c>
      <c r="D5" s="1" t="s">
        <v>13</v>
      </c>
      <c r="E5" s="3">
        <v>3540000</v>
      </c>
      <c r="F5" s="3">
        <v>4</v>
      </c>
      <c r="G5" s="3">
        <v>2000000</v>
      </c>
      <c r="H5" s="3">
        <v>385000</v>
      </c>
    </row>
    <row r="6" spans="1:8" x14ac:dyDescent="0.3">
      <c r="A6" s="2">
        <v>43594</v>
      </c>
      <c r="B6" s="1" t="s">
        <v>14</v>
      </c>
      <c r="C6" s="1" t="s">
        <v>15</v>
      </c>
      <c r="D6" s="1" t="s">
        <v>16</v>
      </c>
      <c r="E6" s="3">
        <v>1200000</v>
      </c>
      <c r="F6" s="3">
        <v>2</v>
      </c>
      <c r="G6" s="3">
        <v>750000</v>
      </c>
      <c r="H6" s="3">
        <v>225000</v>
      </c>
    </row>
    <row r="7" spans="1:8" x14ac:dyDescent="0.3">
      <c r="A7" s="2">
        <v>42503</v>
      </c>
      <c r="B7" s="1" t="s">
        <v>17</v>
      </c>
      <c r="C7" s="1" t="s">
        <v>18</v>
      </c>
      <c r="D7" s="1" t="s">
        <v>16</v>
      </c>
      <c r="E7" s="3">
        <v>2350000</v>
      </c>
      <c r="F7" s="3">
        <v>5</v>
      </c>
      <c r="G7" s="3">
        <v>800000</v>
      </c>
      <c r="H7" s="3">
        <v>310000</v>
      </c>
    </row>
    <row r="8" spans="1:8" x14ac:dyDescent="0.3">
      <c r="A8" s="2">
        <v>43568</v>
      </c>
      <c r="B8" s="1" t="s">
        <v>19</v>
      </c>
      <c r="C8" s="1" t="s">
        <v>20</v>
      </c>
      <c r="D8" s="1" t="s">
        <v>21</v>
      </c>
      <c r="E8" s="3">
        <v>250000</v>
      </c>
      <c r="F8" s="3">
        <v>2</v>
      </c>
      <c r="G8" s="3">
        <v>150000</v>
      </c>
      <c r="H8" s="3">
        <v>50000</v>
      </c>
    </row>
    <row r="9" spans="1:8" x14ac:dyDescent="0.3">
      <c r="A9" s="2">
        <v>43593</v>
      </c>
      <c r="B9" s="1" t="s">
        <v>22</v>
      </c>
      <c r="C9" s="1" t="s">
        <v>23</v>
      </c>
      <c r="D9" s="1" t="s">
        <v>24</v>
      </c>
      <c r="E9" s="3">
        <v>250000</v>
      </c>
      <c r="F9" s="3">
        <v>2</v>
      </c>
      <c r="G9" s="3">
        <v>180000</v>
      </c>
      <c r="H9" s="3">
        <v>35000</v>
      </c>
    </row>
    <row r="10" spans="1:8" x14ac:dyDescent="0.3">
      <c r="A10" s="2">
        <v>43929</v>
      </c>
      <c r="B10" s="1" t="s">
        <v>25</v>
      </c>
      <c r="C10" s="1" t="s">
        <v>8</v>
      </c>
      <c r="D10" s="1" t="s">
        <v>26</v>
      </c>
      <c r="E10" s="3">
        <v>780000</v>
      </c>
      <c r="F10" s="3">
        <v>1</v>
      </c>
      <c r="G10" s="3">
        <v>650000</v>
      </c>
      <c r="H10" s="3">
        <v>130000</v>
      </c>
    </row>
    <row r="11" spans="1:8" x14ac:dyDescent="0.3">
      <c r="A11" s="2">
        <v>43964</v>
      </c>
      <c r="B11" s="1" t="s">
        <v>27</v>
      </c>
      <c r="C11" s="1" t="s">
        <v>20</v>
      </c>
      <c r="D11" s="1" t="s">
        <v>28</v>
      </c>
      <c r="E11" s="3">
        <v>1100000</v>
      </c>
      <c r="F11" s="3">
        <v>1</v>
      </c>
      <c r="G11" s="3">
        <v>950000</v>
      </c>
      <c r="H11" s="3">
        <v>150000</v>
      </c>
    </row>
    <row r="12" spans="1:8" x14ac:dyDescent="0.3">
      <c r="A12" s="2">
        <v>42869</v>
      </c>
      <c r="B12" s="1" t="s">
        <v>29</v>
      </c>
      <c r="C12" s="1" t="s">
        <v>8</v>
      </c>
      <c r="D12" s="1" t="s">
        <v>28</v>
      </c>
      <c r="E12" s="3">
        <v>1950000</v>
      </c>
      <c r="F12" s="3">
        <v>4</v>
      </c>
      <c r="G12" s="3">
        <v>1000000</v>
      </c>
      <c r="H12" s="3">
        <v>237500</v>
      </c>
    </row>
    <row r="13" spans="1:8" x14ac:dyDescent="0.3">
      <c r="A13" s="2">
        <v>42873</v>
      </c>
      <c r="B13" s="1" t="s">
        <v>30</v>
      </c>
      <c r="C13" s="1" t="s">
        <v>15</v>
      </c>
      <c r="D13" s="1" t="s">
        <v>31</v>
      </c>
      <c r="E13" s="3">
        <v>600000</v>
      </c>
      <c r="F13" s="3">
        <v>4</v>
      </c>
      <c r="G13" s="3">
        <v>300000</v>
      </c>
      <c r="H13" s="3">
        <v>75000</v>
      </c>
    </row>
    <row r="14" spans="1:8" x14ac:dyDescent="0.3">
      <c r="A14" s="2">
        <v>42496</v>
      </c>
      <c r="B14" s="1" t="s">
        <v>32</v>
      </c>
      <c r="C14" s="1" t="s">
        <v>15</v>
      </c>
      <c r="D14" s="1" t="s">
        <v>24</v>
      </c>
      <c r="E14" s="3">
        <v>210000</v>
      </c>
      <c r="F14" s="3">
        <v>5</v>
      </c>
      <c r="G14" s="3">
        <v>50000</v>
      </c>
      <c r="H14" s="3">
        <v>32000</v>
      </c>
    </row>
    <row r="15" spans="1:8" x14ac:dyDescent="0.3">
      <c r="A15" s="2">
        <v>43935</v>
      </c>
      <c r="B15" s="1" t="s">
        <v>33</v>
      </c>
      <c r="C15" s="1" t="s">
        <v>20</v>
      </c>
      <c r="D15" s="1" t="s">
        <v>34</v>
      </c>
      <c r="E15" s="3">
        <v>32000</v>
      </c>
      <c r="F15" s="3">
        <v>1</v>
      </c>
      <c r="G15" s="3">
        <v>20000</v>
      </c>
      <c r="H15" s="3">
        <v>12000</v>
      </c>
    </row>
    <row r="16" spans="1:8" x14ac:dyDescent="0.3">
      <c r="A16" s="2">
        <v>42506</v>
      </c>
      <c r="B16" s="1" t="s">
        <v>35</v>
      </c>
      <c r="C16" s="1" t="s">
        <v>23</v>
      </c>
      <c r="D16" s="1" t="s">
        <v>9</v>
      </c>
      <c r="E16" s="3">
        <v>1000000</v>
      </c>
      <c r="F16" s="3">
        <v>5</v>
      </c>
      <c r="G16" s="3">
        <v>300000</v>
      </c>
      <c r="H16" s="3">
        <v>140000</v>
      </c>
    </row>
    <row r="17" spans="1:8" x14ac:dyDescent="0.3">
      <c r="A17" s="2">
        <v>42475</v>
      </c>
      <c r="B17" s="1" t="s">
        <v>36</v>
      </c>
      <c r="C17" s="1" t="s">
        <v>8</v>
      </c>
      <c r="D17" s="1" t="s">
        <v>11</v>
      </c>
      <c r="E17" s="3">
        <v>560000</v>
      </c>
      <c r="F17" s="3">
        <v>5</v>
      </c>
      <c r="G17" s="3">
        <v>50000</v>
      </c>
      <c r="H17" s="3">
        <v>102000</v>
      </c>
    </row>
    <row r="18" spans="1:8" x14ac:dyDescent="0.3">
      <c r="A18" s="2">
        <v>42875</v>
      </c>
      <c r="B18" s="1" t="s">
        <v>37</v>
      </c>
      <c r="C18" s="1" t="s">
        <v>23</v>
      </c>
      <c r="D18" s="1" t="s">
        <v>34</v>
      </c>
      <c r="E18" s="3">
        <v>25000</v>
      </c>
      <c r="F18" s="3">
        <v>4</v>
      </c>
      <c r="G18" s="3">
        <v>5000</v>
      </c>
      <c r="H18" s="3">
        <v>5000</v>
      </c>
    </row>
    <row r="19" spans="1:8" x14ac:dyDescent="0.3">
      <c r="A19" s="2">
        <v>43927</v>
      </c>
      <c r="B19" s="1" t="s">
        <v>38</v>
      </c>
      <c r="C19" s="1" t="s">
        <v>20</v>
      </c>
      <c r="D19" s="1" t="s">
        <v>21</v>
      </c>
      <c r="E19" s="3">
        <v>300000</v>
      </c>
      <c r="F19" s="3">
        <v>1</v>
      </c>
      <c r="G19" s="3">
        <v>250000</v>
      </c>
      <c r="H19" s="3">
        <v>50000</v>
      </c>
    </row>
    <row r="20" spans="1:8" x14ac:dyDescent="0.3">
      <c r="A20" s="2">
        <v>43572</v>
      </c>
      <c r="B20" s="1" t="s">
        <v>39</v>
      </c>
      <c r="C20" s="1" t="s">
        <v>15</v>
      </c>
      <c r="D20" s="1" t="s">
        <v>9</v>
      </c>
      <c r="E20" s="3">
        <v>1500000</v>
      </c>
      <c r="F20" s="3">
        <v>2</v>
      </c>
      <c r="G20" s="3">
        <v>900000</v>
      </c>
      <c r="H20" s="3">
        <v>300000</v>
      </c>
    </row>
    <row r="21" spans="1:8" x14ac:dyDescent="0.3">
      <c r="A21" s="2">
        <v>43211</v>
      </c>
      <c r="B21" s="1" t="s">
        <v>40</v>
      </c>
      <c r="C21" s="1" t="s">
        <v>18</v>
      </c>
      <c r="D21" s="1" t="s">
        <v>34</v>
      </c>
      <c r="E21" s="3">
        <v>39000</v>
      </c>
      <c r="F21" s="3">
        <v>3</v>
      </c>
      <c r="G21" s="3">
        <v>10000</v>
      </c>
      <c r="H21" s="3">
        <v>9666</v>
      </c>
    </row>
    <row r="22" spans="1:8" x14ac:dyDescent="0.3">
      <c r="A22" s="2">
        <v>43930</v>
      </c>
      <c r="B22" s="1" t="s">
        <v>41</v>
      </c>
      <c r="C22" s="1" t="s">
        <v>18</v>
      </c>
      <c r="D22" s="1" t="s">
        <v>16</v>
      </c>
      <c r="E22" s="3">
        <v>150000</v>
      </c>
      <c r="F22" s="3">
        <v>1</v>
      </c>
      <c r="G22" s="3">
        <v>120000</v>
      </c>
      <c r="H22" s="3">
        <v>30000</v>
      </c>
    </row>
    <row r="23" spans="1:8" x14ac:dyDescent="0.3">
      <c r="A23" s="2">
        <v>43582</v>
      </c>
      <c r="B23" s="1" t="s">
        <v>42</v>
      </c>
      <c r="C23" s="1" t="s">
        <v>20</v>
      </c>
      <c r="D23" s="1" t="s">
        <v>24</v>
      </c>
      <c r="E23" s="3">
        <v>195000</v>
      </c>
      <c r="F23" s="3">
        <v>2</v>
      </c>
      <c r="G23" s="3">
        <v>90000</v>
      </c>
      <c r="H23" s="3">
        <v>52500</v>
      </c>
    </row>
    <row r="24" spans="1:8" x14ac:dyDescent="0.3">
      <c r="A24" s="2">
        <v>43572</v>
      </c>
      <c r="B24" s="1" t="s">
        <v>43</v>
      </c>
      <c r="C24" s="1" t="s">
        <v>20</v>
      </c>
      <c r="D24" s="1" t="s">
        <v>26</v>
      </c>
      <c r="E24" s="3">
        <v>1860000</v>
      </c>
      <c r="F24" s="3">
        <v>2</v>
      </c>
      <c r="G24" s="3">
        <v>1300000</v>
      </c>
      <c r="H24" s="3">
        <v>280000</v>
      </c>
    </row>
    <row r="25" spans="1:8" x14ac:dyDescent="0.3">
      <c r="A25" s="2">
        <v>43611</v>
      </c>
      <c r="B25" s="1" t="s">
        <v>44</v>
      </c>
      <c r="C25" s="1" t="s">
        <v>23</v>
      </c>
      <c r="D25" s="1" t="s">
        <v>45</v>
      </c>
      <c r="E25" s="3">
        <v>50000</v>
      </c>
      <c r="F25" s="3">
        <v>2</v>
      </c>
      <c r="G25" s="3">
        <v>20000</v>
      </c>
      <c r="H25" s="3">
        <v>15000</v>
      </c>
    </row>
    <row r="26" spans="1:8" x14ac:dyDescent="0.3">
      <c r="A26" s="2">
        <v>43935</v>
      </c>
      <c r="B26" s="1" t="s">
        <v>46</v>
      </c>
      <c r="C26" s="1" t="s">
        <v>15</v>
      </c>
      <c r="D26" s="1" t="s">
        <v>26</v>
      </c>
      <c r="E26" s="3">
        <v>1235000</v>
      </c>
      <c r="F26" s="3">
        <v>1</v>
      </c>
      <c r="G26" s="3">
        <v>1000000</v>
      </c>
      <c r="H26" s="3">
        <v>235000</v>
      </c>
    </row>
    <row r="27" spans="1:8" x14ac:dyDescent="0.3">
      <c r="A27" s="2">
        <v>43197</v>
      </c>
      <c r="B27" s="1" t="s">
        <v>47</v>
      </c>
      <c r="C27" s="1" t="s">
        <v>23</v>
      </c>
      <c r="D27" s="1" t="s">
        <v>9</v>
      </c>
      <c r="E27" s="3">
        <v>3000000</v>
      </c>
      <c r="F27" s="3">
        <v>3</v>
      </c>
      <c r="G27" s="3">
        <v>2300000</v>
      </c>
      <c r="H27" s="3">
        <v>233333</v>
      </c>
    </row>
    <row r="28" spans="1:8" x14ac:dyDescent="0.3">
      <c r="A28" s="2">
        <v>43608</v>
      </c>
      <c r="B28" s="1" t="s">
        <v>48</v>
      </c>
      <c r="C28" s="1" t="s">
        <v>15</v>
      </c>
      <c r="D28" s="1" t="s">
        <v>49</v>
      </c>
      <c r="E28" s="3">
        <v>250000</v>
      </c>
      <c r="F28" s="3">
        <v>2</v>
      </c>
      <c r="G28" s="3">
        <v>100000</v>
      </c>
      <c r="H28" s="3">
        <v>75000</v>
      </c>
    </row>
    <row r="29" spans="1:8" x14ac:dyDescent="0.3">
      <c r="A29" s="2">
        <v>43227</v>
      </c>
      <c r="B29" s="1" t="s">
        <v>50</v>
      </c>
      <c r="C29" s="1" t="s">
        <v>18</v>
      </c>
      <c r="D29" s="1" t="s">
        <v>11</v>
      </c>
      <c r="E29" s="3">
        <v>990000</v>
      </c>
      <c r="F29" s="3">
        <v>3</v>
      </c>
      <c r="G29" s="3">
        <v>560000</v>
      </c>
      <c r="H29" s="3">
        <v>143333</v>
      </c>
    </row>
    <row r="30" spans="1:8" x14ac:dyDescent="0.3">
      <c r="A30" s="2">
        <v>42826</v>
      </c>
      <c r="B30" s="1" t="s">
        <v>51</v>
      </c>
      <c r="C30" s="1" t="s">
        <v>18</v>
      </c>
      <c r="D30" s="1" t="s">
        <v>13</v>
      </c>
      <c r="E30" s="3">
        <v>2300000</v>
      </c>
      <c r="F30" s="3">
        <v>4</v>
      </c>
      <c r="G30" s="3">
        <v>700000</v>
      </c>
      <c r="H30" s="3">
        <v>400000</v>
      </c>
    </row>
    <row r="32" spans="1:8" x14ac:dyDescent="0.3">
      <c r="A32" t="s">
        <v>163</v>
      </c>
    </row>
    <row r="33" spans="1:5" x14ac:dyDescent="0.3">
      <c r="A33" t="b">
        <f>AND(LEFT(B3,1)="A",E3&gt;=1000000,F3&gt;=AVERAGE($F$3:$F$30))</f>
        <v>0</v>
      </c>
    </row>
    <row r="35" spans="1:5" x14ac:dyDescent="0.3">
      <c r="A35" t="s">
        <v>159</v>
      </c>
      <c r="B35" t="s">
        <v>164</v>
      </c>
      <c r="C35" t="s">
        <v>160</v>
      </c>
      <c r="D35" t="s">
        <v>161</v>
      </c>
      <c r="E35" t="s">
        <v>162</v>
      </c>
    </row>
    <row r="36" spans="1:5" x14ac:dyDescent="0.3">
      <c r="A36" s="1" t="s">
        <v>8</v>
      </c>
      <c r="B36" s="1" t="s">
        <v>13</v>
      </c>
      <c r="C36" s="3">
        <v>3540000</v>
      </c>
      <c r="D36" s="3">
        <v>4</v>
      </c>
      <c r="E36" s="3">
        <v>385000</v>
      </c>
    </row>
    <row r="37" spans="1:5" x14ac:dyDescent="0.3">
      <c r="A37" s="1" t="s">
        <v>8</v>
      </c>
      <c r="B37" s="1" t="s">
        <v>28</v>
      </c>
      <c r="C37" s="3">
        <v>1950000</v>
      </c>
      <c r="D37" s="3">
        <v>4</v>
      </c>
      <c r="E37" s="3">
        <v>237500</v>
      </c>
    </row>
  </sheetData>
  <phoneticPr fontId="1" type="noConversion"/>
  <conditionalFormatting sqref="A3:H30">
    <cfRule type="expression" dxfId="0" priority="1">
      <formula>AND($F5&gt;=4,$H3&gt;=LARGE($H$3:$H$30,5))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B99C2-6EC7-447C-A53F-E177FF4CC04A}">
  <sheetPr codeName="Sheet3"/>
  <dimension ref="A1:H43"/>
  <sheetViews>
    <sheetView view="pageBreakPreview" zoomScale="60" zoomScaleNormal="100" workbookViewId="0">
      <selection activeCell="N26" sqref="N26"/>
    </sheetView>
  </sheetViews>
  <sheetFormatPr defaultRowHeight="16.5" x14ac:dyDescent="0.3"/>
  <cols>
    <col min="1" max="8" width="13.625" customWidth="1"/>
  </cols>
  <sheetData>
    <row r="1" spans="1:8" x14ac:dyDescent="0.3">
      <c r="A1" t="s">
        <v>52</v>
      </c>
    </row>
    <row r="2" spans="1:8" x14ac:dyDescent="0.3">
      <c r="A2" s="4" t="s">
        <v>95</v>
      </c>
      <c r="B2" s="4" t="s">
        <v>96</v>
      </c>
      <c r="C2" s="4" t="s">
        <v>53</v>
      </c>
      <c r="D2" s="4" t="s">
        <v>97</v>
      </c>
      <c r="E2" s="4" t="s">
        <v>98</v>
      </c>
      <c r="F2" s="4" t="s">
        <v>99</v>
      </c>
      <c r="G2" s="4" t="s">
        <v>100</v>
      </c>
      <c r="H2" s="5" t="s">
        <v>101</v>
      </c>
    </row>
    <row r="3" spans="1:8" x14ac:dyDescent="0.3">
      <c r="A3" s="6">
        <v>42837</v>
      </c>
      <c r="B3" s="7" t="s">
        <v>54</v>
      </c>
      <c r="C3" s="7" t="s">
        <v>8</v>
      </c>
      <c r="D3" s="7" t="s">
        <v>102</v>
      </c>
      <c r="E3" s="8">
        <v>3540000</v>
      </c>
      <c r="F3" s="8">
        <v>4</v>
      </c>
      <c r="G3" s="8">
        <v>2000000</v>
      </c>
      <c r="H3" s="9">
        <v>385000</v>
      </c>
    </row>
    <row r="4" spans="1:8" x14ac:dyDescent="0.3">
      <c r="A4" s="10">
        <v>42837</v>
      </c>
      <c r="B4" s="11" t="s">
        <v>55</v>
      </c>
      <c r="C4" s="11" t="s">
        <v>20</v>
      </c>
      <c r="D4" s="11" t="s">
        <v>102</v>
      </c>
      <c r="E4" s="12">
        <v>2300000</v>
      </c>
      <c r="F4" s="12">
        <v>4</v>
      </c>
      <c r="G4" s="12">
        <v>700000</v>
      </c>
      <c r="H4" s="13">
        <v>400000</v>
      </c>
    </row>
    <row r="5" spans="1:8" x14ac:dyDescent="0.3">
      <c r="A5" s="6">
        <v>43973</v>
      </c>
      <c r="B5" s="7" t="s">
        <v>56</v>
      </c>
      <c r="C5" s="7" t="s">
        <v>20</v>
      </c>
      <c r="D5" s="7" t="s">
        <v>103</v>
      </c>
      <c r="E5" s="8">
        <v>1100000</v>
      </c>
      <c r="F5" s="8">
        <v>1</v>
      </c>
      <c r="G5" s="8">
        <v>950000</v>
      </c>
      <c r="H5" s="9">
        <v>150000</v>
      </c>
    </row>
    <row r="6" spans="1:8" x14ac:dyDescent="0.3">
      <c r="A6" s="10">
        <v>42839</v>
      </c>
      <c r="B6" s="11" t="s">
        <v>57</v>
      </c>
      <c r="C6" s="11" t="s">
        <v>23</v>
      </c>
      <c r="D6" s="11" t="s">
        <v>103</v>
      </c>
      <c r="E6" s="12">
        <v>1950000</v>
      </c>
      <c r="F6" s="12">
        <v>4</v>
      </c>
      <c r="G6" s="12">
        <v>1000000</v>
      </c>
      <c r="H6" s="13">
        <v>237500</v>
      </c>
    </row>
    <row r="7" spans="1:8" x14ac:dyDescent="0.3">
      <c r="A7" s="6">
        <v>42883</v>
      </c>
      <c r="B7" s="7" t="s">
        <v>58</v>
      </c>
      <c r="C7" s="7" t="s">
        <v>8</v>
      </c>
      <c r="D7" s="7" t="s">
        <v>103</v>
      </c>
      <c r="E7" s="8">
        <v>1950000</v>
      </c>
      <c r="F7" s="8">
        <v>4</v>
      </c>
      <c r="G7" s="8">
        <v>1000000</v>
      </c>
      <c r="H7" s="9">
        <v>237500</v>
      </c>
    </row>
    <row r="8" spans="1:8" x14ac:dyDescent="0.3">
      <c r="A8" s="10">
        <v>43947</v>
      </c>
      <c r="B8" s="11" t="s">
        <v>59</v>
      </c>
      <c r="C8" s="11" t="s">
        <v>15</v>
      </c>
      <c r="D8" s="11" t="s">
        <v>103</v>
      </c>
      <c r="E8" s="12">
        <v>1100000</v>
      </c>
      <c r="F8" s="12">
        <v>1</v>
      </c>
      <c r="G8" s="12">
        <v>950000</v>
      </c>
      <c r="H8" s="13">
        <v>150000</v>
      </c>
    </row>
    <row r="9" spans="1:8" x14ac:dyDescent="0.3">
      <c r="A9" s="6">
        <v>43610</v>
      </c>
      <c r="B9" s="7" t="s">
        <v>60</v>
      </c>
      <c r="C9" s="7" t="s">
        <v>8</v>
      </c>
      <c r="D9" s="7" t="s">
        <v>104</v>
      </c>
      <c r="E9" s="8">
        <v>50000</v>
      </c>
      <c r="F9" s="8">
        <v>2</v>
      </c>
      <c r="G9" s="8">
        <v>20000</v>
      </c>
      <c r="H9" s="9">
        <v>15000</v>
      </c>
    </row>
    <row r="10" spans="1:8" x14ac:dyDescent="0.3">
      <c r="A10" s="10">
        <v>43605</v>
      </c>
      <c r="B10" s="11" t="s">
        <v>61</v>
      </c>
      <c r="C10" s="11" t="s">
        <v>23</v>
      </c>
      <c r="D10" s="11" t="s">
        <v>104</v>
      </c>
      <c r="E10" s="12">
        <v>50000</v>
      </c>
      <c r="F10" s="12">
        <v>2</v>
      </c>
      <c r="G10" s="12">
        <v>20000</v>
      </c>
      <c r="H10" s="13">
        <v>15000</v>
      </c>
    </row>
    <row r="11" spans="1:8" x14ac:dyDescent="0.3">
      <c r="A11" s="6">
        <v>43205</v>
      </c>
      <c r="B11" s="7" t="s">
        <v>62</v>
      </c>
      <c r="C11" s="7" t="s">
        <v>23</v>
      </c>
      <c r="D11" s="7" t="s">
        <v>105</v>
      </c>
      <c r="E11" s="8">
        <v>3000000</v>
      </c>
      <c r="F11" s="8">
        <v>3</v>
      </c>
      <c r="G11" s="8">
        <v>2300000</v>
      </c>
      <c r="H11" s="9">
        <v>233333.33333333299</v>
      </c>
    </row>
    <row r="12" spans="1:8" x14ac:dyDescent="0.3">
      <c r="A12" s="10">
        <v>43576</v>
      </c>
      <c r="B12" s="11" t="s">
        <v>63</v>
      </c>
      <c r="C12" s="11" t="s">
        <v>15</v>
      </c>
      <c r="D12" s="11" t="s">
        <v>105</v>
      </c>
      <c r="E12" s="12">
        <v>1500000</v>
      </c>
      <c r="F12" s="12">
        <v>2</v>
      </c>
      <c r="G12" s="12">
        <v>900000</v>
      </c>
      <c r="H12" s="13">
        <v>300000</v>
      </c>
    </row>
    <row r="13" spans="1:8" x14ac:dyDescent="0.3">
      <c r="A13" s="6">
        <v>42473</v>
      </c>
      <c r="B13" s="7" t="s">
        <v>64</v>
      </c>
      <c r="C13" s="7" t="s">
        <v>20</v>
      </c>
      <c r="D13" s="7" t="s">
        <v>105</v>
      </c>
      <c r="E13" s="8">
        <v>1000000</v>
      </c>
      <c r="F13" s="8">
        <v>5</v>
      </c>
      <c r="G13" s="8">
        <v>300000</v>
      </c>
      <c r="H13" s="9">
        <v>140000</v>
      </c>
    </row>
    <row r="14" spans="1:8" x14ac:dyDescent="0.3">
      <c r="A14" s="10">
        <v>42474</v>
      </c>
      <c r="B14" s="11" t="s">
        <v>65</v>
      </c>
      <c r="C14" s="11" t="s">
        <v>8</v>
      </c>
      <c r="D14" s="11" t="s">
        <v>105</v>
      </c>
      <c r="E14" s="12">
        <v>1000000</v>
      </c>
      <c r="F14" s="12">
        <v>5</v>
      </c>
      <c r="G14" s="12">
        <v>300000</v>
      </c>
      <c r="H14" s="13">
        <v>140000</v>
      </c>
    </row>
    <row r="15" spans="1:8" x14ac:dyDescent="0.3">
      <c r="A15" s="6">
        <v>42486</v>
      </c>
      <c r="B15" s="7" t="s">
        <v>66</v>
      </c>
      <c r="C15" s="7" t="s">
        <v>18</v>
      </c>
      <c r="D15" s="7" t="s">
        <v>105</v>
      </c>
      <c r="E15" s="8">
        <v>400000</v>
      </c>
      <c r="F15" s="8">
        <v>5</v>
      </c>
      <c r="G15" s="8">
        <v>100000</v>
      </c>
      <c r="H15" s="9">
        <v>60000</v>
      </c>
    </row>
    <row r="16" spans="1:8" x14ac:dyDescent="0.3">
      <c r="A16" s="10">
        <v>42506</v>
      </c>
      <c r="B16" s="11" t="s">
        <v>67</v>
      </c>
      <c r="C16" s="11" t="s">
        <v>20</v>
      </c>
      <c r="D16" s="11" t="s">
        <v>105</v>
      </c>
      <c r="E16" s="12">
        <v>400000</v>
      </c>
      <c r="F16" s="12">
        <v>5</v>
      </c>
      <c r="G16" s="12">
        <v>100000</v>
      </c>
      <c r="H16" s="13">
        <v>60000</v>
      </c>
    </row>
    <row r="17" spans="1:8" x14ac:dyDescent="0.3">
      <c r="A17" s="6">
        <v>43594</v>
      </c>
      <c r="B17" s="7" t="s">
        <v>68</v>
      </c>
      <c r="C17" s="7" t="s">
        <v>15</v>
      </c>
      <c r="D17" s="7" t="s">
        <v>106</v>
      </c>
      <c r="E17" s="8">
        <v>250000</v>
      </c>
      <c r="F17" s="8">
        <v>2</v>
      </c>
      <c r="G17" s="8">
        <v>100000</v>
      </c>
      <c r="H17" s="9">
        <v>75000</v>
      </c>
    </row>
    <row r="18" spans="1:8" x14ac:dyDescent="0.3">
      <c r="A18" s="10">
        <v>42494</v>
      </c>
      <c r="B18" s="11" t="s">
        <v>69</v>
      </c>
      <c r="C18" s="11" t="s">
        <v>18</v>
      </c>
      <c r="D18" s="11" t="s">
        <v>107</v>
      </c>
      <c r="E18" s="12">
        <v>2350000</v>
      </c>
      <c r="F18" s="12">
        <v>5</v>
      </c>
      <c r="G18" s="12">
        <v>800000</v>
      </c>
      <c r="H18" s="13">
        <v>310000</v>
      </c>
    </row>
    <row r="19" spans="1:8" x14ac:dyDescent="0.3">
      <c r="A19" s="6">
        <v>43587</v>
      </c>
      <c r="B19" s="7" t="s">
        <v>70</v>
      </c>
      <c r="C19" s="7" t="s">
        <v>15</v>
      </c>
      <c r="D19" s="7" t="s">
        <v>107</v>
      </c>
      <c r="E19" s="8">
        <v>1200000</v>
      </c>
      <c r="F19" s="8">
        <v>2</v>
      </c>
      <c r="G19" s="8">
        <v>750000</v>
      </c>
      <c r="H19" s="9">
        <v>225000</v>
      </c>
    </row>
    <row r="20" spans="1:8" x14ac:dyDescent="0.3">
      <c r="A20" s="10">
        <v>43981</v>
      </c>
      <c r="B20" s="11" t="s">
        <v>71</v>
      </c>
      <c r="C20" s="11" t="s">
        <v>8</v>
      </c>
      <c r="D20" s="11" t="s">
        <v>107</v>
      </c>
      <c r="E20" s="12">
        <v>150000</v>
      </c>
      <c r="F20" s="12">
        <v>1</v>
      </c>
      <c r="G20" s="12">
        <v>120000</v>
      </c>
      <c r="H20" s="13">
        <v>30000</v>
      </c>
    </row>
    <row r="21" spans="1:8" x14ac:dyDescent="0.3">
      <c r="A21" s="6">
        <v>43980</v>
      </c>
      <c r="B21" s="7" t="s">
        <v>72</v>
      </c>
      <c r="C21" s="7" t="s">
        <v>18</v>
      </c>
      <c r="D21" s="7" t="s">
        <v>107</v>
      </c>
      <c r="E21" s="8">
        <v>150000</v>
      </c>
      <c r="F21" s="8">
        <v>1</v>
      </c>
      <c r="G21" s="8">
        <v>120000</v>
      </c>
      <c r="H21" s="9">
        <v>30000</v>
      </c>
    </row>
    <row r="22" spans="1:8" x14ac:dyDescent="0.3">
      <c r="A22" s="10">
        <v>43591</v>
      </c>
      <c r="B22" s="11" t="s">
        <v>73</v>
      </c>
      <c r="C22" s="11" t="s">
        <v>23</v>
      </c>
      <c r="D22" s="11" t="s">
        <v>108</v>
      </c>
      <c r="E22" s="12">
        <v>250000</v>
      </c>
      <c r="F22" s="12">
        <v>2</v>
      </c>
      <c r="G22" s="12">
        <v>180000</v>
      </c>
      <c r="H22" s="13">
        <v>35000</v>
      </c>
    </row>
    <row r="23" spans="1:8" x14ac:dyDescent="0.3">
      <c r="A23" s="6">
        <v>42510</v>
      </c>
      <c r="B23" s="7" t="s">
        <v>74</v>
      </c>
      <c r="C23" s="7" t="s">
        <v>20</v>
      </c>
      <c r="D23" s="7" t="s">
        <v>108</v>
      </c>
      <c r="E23" s="8">
        <v>210000</v>
      </c>
      <c r="F23" s="8">
        <v>5</v>
      </c>
      <c r="G23" s="8">
        <v>50000</v>
      </c>
      <c r="H23" s="9">
        <v>32000</v>
      </c>
    </row>
    <row r="24" spans="1:8" x14ac:dyDescent="0.3">
      <c r="A24" s="10">
        <v>43584</v>
      </c>
      <c r="B24" s="11" t="s">
        <v>75</v>
      </c>
      <c r="C24" s="11" t="s">
        <v>15</v>
      </c>
      <c r="D24" s="11" t="s">
        <v>108</v>
      </c>
      <c r="E24" s="12">
        <v>195000</v>
      </c>
      <c r="F24" s="12">
        <v>2</v>
      </c>
      <c r="G24" s="12">
        <v>90000</v>
      </c>
      <c r="H24" s="13">
        <v>52500</v>
      </c>
    </row>
    <row r="25" spans="1:8" x14ac:dyDescent="0.3">
      <c r="A25" s="6">
        <v>43606</v>
      </c>
      <c r="B25" s="7" t="s">
        <v>76</v>
      </c>
      <c r="C25" s="7" t="s">
        <v>20</v>
      </c>
      <c r="D25" s="7" t="s">
        <v>108</v>
      </c>
      <c r="E25" s="8">
        <v>195000</v>
      </c>
      <c r="F25" s="8">
        <v>2</v>
      </c>
      <c r="G25" s="8">
        <v>90000</v>
      </c>
      <c r="H25" s="9">
        <v>52500</v>
      </c>
    </row>
    <row r="26" spans="1:8" x14ac:dyDescent="0.3">
      <c r="A26" s="14">
        <v>43604</v>
      </c>
      <c r="B26" s="15" t="s">
        <v>77</v>
      </c>
      <c r="C26" s="15" t="s">
        <v>23</v>
      </c>
      <c r="D26" s="15" t="s">
        <v>108</v>
      </c>
      <c r="E26" s="16">
        <v>250000</v>
      </c>
      <c r="F26" s="16">
        <v>2</v>
      </c>
      <c r="G26" s="16">
        <v>180000</v>
      </c>
      <c r="H26" s="17">
        <v>35000</v>
      </c>
    </row>
    <row r="27" spans="1:8" x14ac:dyDescent="0.3">
      <c r="A27" s="18">
        <v>42849</v>
      </c>
      <c r="B27" s="19" t="s">
        <v>78</v>
      </c>
      <c r="C27" s="19" t="s">
        <v>23</v>
      </c>
      <c r="D27" s="19" t="s">
        <v>109</v>
      </c>
      <c r="E27" s="20">
        <v>25000</v>
      </c>
      <c r="F27" s="20">
        <v>4</v>
      </c>
      <c r="G27" s="20">
        <v>5000</v>
      </c>
      <c r="H27" s="21">
        <v>5000</v>
      </c>
    </row>
    <row r="28" spans="1:8" x14ac:dyDescent="0.3">
      <c r="A28" s="10">
        <v>43201</v>
      </c>
      <c r="B28" s="11" t="s">
        <v>79</v>
      </c>
      <c r="C28" s="11" t="s">
        <v>18</v>
      </c>
      <c r="D28" s="11" t="s">
        <v>109</v>
      </c>
      <c r="E28" s="12">
        <v>39000</v>
      </c>
      <c r="F28" s="12">
        <v>3</v>
      </c>
      <c r="G28" s="12">
        <v>10000</v>
      </c>
      <c r="H28" s="13">
        <v>9666.6666666666697</v>
      </c>
    </row>
    <row r="29" spans="1:8" x14ac:dyDescent="0.3">
      <c r="A29" s="6">
        <v>43922</v>
      </c>
      <c r="B29" s="7" t="s">
        <v>80</v>
      </c>
      <c r="C29" s="7" t="s">
        <v>15</v>
      </c>
      <c r="D29" s="7" t="s">
        <v>109</v>
      </c>
      <c r="E29" s="8">
        <v>32000</v>
      </c>
      <c r="F29" s="8">
        <v>1</v>
      </c>
      <c r="G29" s="8">
        <v>20000</v>
      </c>
      <c r="H29" s="9">
        <v>12000</v>
      </c>
    </row>
    <row r="30" spans="1:8" x14ac:dyDescent="0.3">
      <c r="A30" s="10">
        <v>43963</v>
      </c>
      <c r="B30" s="11" t="s">
        <v>81</v>
      </c>
      <c r="C30" s="11" t="s">
        <v>23</v>
      </c>
      <c r="D30" s="11" t="s">
        <v>109</v>
      </c>
      <c r="E30" s="12">
        <v>32000</v>
      </c>
      <c r="F30" s="12">
        <v>1</v>
      </c>
      <c r="G30" s="12">
        <v>20000</v>
      </c>
      <c r="H30" s="13">
        <v>12000</v>
      </c>
    </row>
    <row r="31" spans="1:8" x14ac:dyDescent="0.3">
      <c r="A31" s="6">
        <v>42868</v>
      </c>
      <c r="B31" s="7" t="s">
        <v>82</v>
      </c>
      <c r="C31" s="7" t="s">
        <v>15</v>
      </c>
      <c r="D31" s="7" t="s">
        <v>109</v>
      </c>
      <c r="E31" s="8">
        <v>25000</v>
      </c>
      <c r="F31" s="8">
        <v>4</v>
      </c>
      <c r="G31" s="8">
        <v>5000</v>
      </c>
      <c r="H31" s="9">
        <v>5000</v>
      </c>
    </row>
    <row r="32" spans="1:8" x14ac:dyDescent="0.3">
      <c r="A32" s="10">
        <v>43557</v>
      </c>
      <c r="B32" s="11" t="s">
        <v>83</v>
      </c>
      <c r="C32" s="11" t="s">
        <v>20</v>
      </c>
      <c r="D32" s="11" t="s">
        <v>110</v>
      </c>
      <c r="E32" s="12">
        <v>250000</v>
      </c>
      <c r="F32" s="12">
        <v>2</v>
      </c>
      <c r="G32" s="12">
        <v>150000</v>
      </c>
      <c r="H32" s="13">
        <v>50000</v>
      </c>
    </row>
    <row r="33" spans="1:8" x14ac:dyDescent="0.3">
      <c r="A33" s="6">
        <v>43949</v>
      </c>
      <c r="B33" s="7" t="s">
        <v>84</v>
      </c>
      <c r="C33" s="7" t="s">
        <v>20</v>
      </c>
      <c r="D33" s="7" t="s">
        <v>110</v>
      </c>
      <c r="E33" s="8">
        <v>300000</v>
      </c>
      <c r="F33" s="8">
        <v>1</v>
      </c>
      <c r="G33" s="8">
        <v>250000</v>
      </c>
      <c r="H33" s="9">
        <v>50000</v>
      </c>
    </row>
    <row r="34" spans="1:8" x14ac:dyDescent="0.3">
      <c r="A34" s="10">
        <v>43923</v>
      </c>
      <c r="B34" s="11" t="s">
        <v>85</v>
      </c>
      <c r="C34" s="11" t="s">
        <v>15</v>
      </c>
      <c r="D34" s="11" t="s">
        <v>110</v>
      </c>
      <c r="E34" s="12">
        <v>300000</v>
      </c>
      <c r="F34" s="12">
        <v>1</v>
      </c>
      <c r="G34" s="12">
        <v>250000</v>
      </c>
      <c r="H34" s="13">
        <v>50000</v>
      </c>
    </row>
    <row r="35" spans="1:8" x14ac:dyDescent="0.3">
      <c r="A35" s="6">
        <v>43924</v>
      </c>
      <c r="B35" s="7" t="s">
        <v>86</v>
      </c>
      <c r="C35" s="7" t="s">
        <v>15</v>
      </c>
      <c r="D35" s="7" t="s">
        <v>111</v>
      </c>
      <c r="E35" s="8">
        <v>1235000</v>
      </c>
      <c r="F35" s="8">
        <v>1</v>
      </c>
      <c r="G35" s="8">
        <v>1000000</v>
      </c>
      <c r="H35" s="9">
        <v>235000</v>
      </c>
    </row>
    <row r="36" spans="1:8" x14ac:dyDescent="0.3">
      <c r="A36" s="10">
        <v>43945</v>
      </c>
      <c r="B36" s="11" t="s">
        <v>87</v>
      </c>
      <c r="C36" s="11" t="s">
        <v>8</v>
      </c>
      <c r="D36" s="11" t="s">
        <v>111</v>
      </c>
      <c r="E36" s="12">
        <v>780000</v>
      </c>
      <c r="F36" s="12">
        <v>1</v>
      </c>
      <c r="G36" s="12">
        <v>650000</v>
      </c>
      <c r="H36" s="13">
        <v>130000</v>
      </c>
    </row>
    <row r="37" spans="1:8" x14ac:dyDescent="0.3">
      <c r="A37" s="6">
        <v>43587</v>
      </c>
      <c r="B37" s="7" t="s">
        <v>88</v>
      </c>
      <c r="C37" s="7" t="s">
        <v>20</v>
      </c>
      <c r="D37" s="7" t="s">
        <v>111</v>
      </c>
      <c r="E37" s="8">
        <v>1860000</v>
      </c>
      <c r="F37" s="8">
        <v>2</v>
      </c>
      <c r="G37" s="8">
        <v>1300000</v>
      </c>
      <c r="H37" s="9">
        <v>280000</v>
      </c>
    </row>
    <row r="38" spans="1:8" x14ac:dyDescent="0.3">
      <c r="A38" s="10">
        <v>43943</v>
      </c>
      <c r="B38" s="11" t="s">
        <v>89</v>
      </c>
      <c r="C38" s="11" t="s">
        <v>23</v>
      </c>
      <c r="D38" s="11" t="s">
        <v>111</v>
      </c>
      <c r="E38" s="12">
        <v>780000</v>
      </c>
      <c r="F38" s="12">
        <v>1</v>
      </c>
      <c r="G38" s="12">
        <v>650000</v>
      </c>
      <c r="H38" s="13">
        <v>130000</v>
      </c>
    </row>
    <row r="39" spans="1:8" x14ac:dyDescent="0.3">
      <c r="A39" s="6">
        <v>43596</v>
      </c>
      <c r="B39" s="7" t="s">
        <v>90</v>
      </c>
      <c r="C39" s="7" t="s">
        <v>20</v>
      </c>
      <c r="D39" s="7" t="s">
        <v>111</v>
      </c>
      <c r="E39" s="8">
        <v>1860000</v>
      </c>
      <c r="F39" s="8">
        <v>2</v>
      </c>
      <c r="G39" s="8">
        <v>1300000</v>
      </c>
      <c r="H39" s="9">
        <v>280000</v>
      </c>
    </row>
    <row r="40" spans="1:8" x14ac:dyDescent="0.3">
      <c r="A40" s="10">
        <v>42841</v>
      </c>
      <c r="B40" s="11" t="s">
        <v>91</v>
      </c>
      <c r="C40" s="11" t="s">
        <v>18</v>
      </c>
      <c r="D40" s="11" t="s">
        <v>112</v>
      </c>
      <c r="E40" s="12">
        <v>600000</v>
      </c>
      <c r="F40" s="12">
        <v>4</v>
      </c>
      <c r="G40" s="12">
        <v>300000</v>
      </c>
      <c r="H40" s="13">
        <v>75000</v>
      </c>
    </row>
    <row r="41" spans="1:8" x14ac:dyDescent="0.3">
      <c r="A41" s="6">
        <v>42488</v>
      </c>
      <c r="B41" s="7" t="s">
        <v>92</v>
      </c>
      <c r="C41" s="7" t="s">
        <v>8</v>
      </c>
      <c r="D41" s="7" t="s">
        <v>113</v>
      </c>
      <c r="E41" s="8">
        <v>560000</v>
      </c>
      <c r="F41" s="8">
        <v>5</v>
      </c>
      <c r="G41" s="8">
        <v>50000</v>
      </c>
      <c r="H41" s="9">
        <v>102000</v>
      </c>
    </row>
    <row r="42" spans="1:8" x14ac:dyDescent="0.3">
      <c r="A42" s="10">
        <v>43925</v>
      </c>
      <c r="B42" s="11" t="s">
        <v>93</v>
      </c>
      <c r="C42" s="11" t="s">
        <v>18</v>
      </c>
      <c r="D42" s="11" t="s">
        <v>113</v>
      </c>
      <c r="E42" s="12">
        <v>350000</v>
      </c>
      <c r="F42" s="12">
        <v>1</v>
      </c>
      <c r="G42" s="12">
        <v>280000</v>
      </c>
      <c r="H42" s="13">
        <v>70000</v>
      </c>
    </row>
    <row r="43" spans="1:8" x14ac:dyDescent="0.3">
      <c r="A43" s="18">
        <v>43214</v>
      </c>
      <c r="B43" s="19" t="s">
        <v>94</v>
      </c>
      <c r="C43" s="19" t="s">
        <v>18</v>
      </c>
      <c r="D43" s="19" t="s">
        <v>113</v>
      </c>
      <c r="E43" s="20">
        <v>990000</v>
      </c>
      <c r="F43" s="20">
        <v>3</v>
      </c>
      <c r="G43" s="20">
        <v>560000</v>
      </c>
      <c r="H43" s="21">
        <v>143333.33333333299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&amp;C&amp;P페이지</oddFooter>
  </headerFooter>
  <rowBreaks count="1" manualBreakCount="1">
    <brk id="26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CE879-09C9-45B0-9C9F-A336EBFE9F57}">
  <sheetPr codeName="Sheet4"/>
  <dimension ref="A1:J42"/>
  <sheetViews>
    <sheetView tabSelected="1" topLeftCell="A22" zoomScaleNormal="100" workbookViewId="0">
      <selection activeCell="C40" sqref="C40"/>
    </sheetView>
  </sheetViews>
  <sheetFormatPr defaultRowHeight="16.5" x14ac:dyDescent="0.3"/>
  <cols>
    <col min="1" max="1" width="11.125" bestFit="1" customWidth="1"/>
    <col min="2" max="2" width="9.875" customWidth="1"/>
    <col min="3" max="3" width="16" bestFit="1" customWidth="1"/>
    <col min="4" max="5" width="14.625" customWidth="1"/>
    <col min="6" max="6" width="9" bestFit="1" customWidth="1"/>
    <col min="7" max="7" width="10.875" bestFit="1" customWidth="1"/>
    <col min="8" max="8" width="17.375" customWidth="1"/>
    <col min="9" max="9" width="10.875" bestFit="1" customWidth="1"/>
    <col min="10" max="10" width="11" bestFit="1" customWidth="1"/>
  </cols>
  <sheetData>
    <row r="1" spans="1:10" x14ac:dyDescent="0.3">
      <c r="A1" t="s">
        <v>52</v>
      </c>
    </row>
    <row r="2" spans="1:10" x14ac:dyDescent="0.3">
      <c r="A2" s="1" t="s">
        <v>95</v>
      </c>
      <c r="B2" s="1" t="s">
        <v>96</v>
      </c>
      <c r="C2" s="22" t="s">
        <v>114</v>
      </c>
      <c r="D2" s="1" t="s">
        <v>97</v>
      </c>
      <c r="E2" s="1" t="s">
        <v>98</v>
      </c>
      <c r="F2" s="1" t="s">
        <v>99</v>
      </c>
      <c r="G2" s="1" t="s">
        <v>100</v>
      </c>
      <c r="H2" s="1" t="s">
        <v>101</v>
      </c>
      <c r="I2" s="22" t="s">
        <v>115</v>
      </c>
    </row>
    <row r="3" spans="1:10" x14ac:dyDescent="0.3">
      <c r="A3" s="2">
        <v>42475</v>
      </c>
      <c r="B3" s="1" t="s">
        <v>36</v>
      </c>
      <c r="C3" s="1" t="str">
        <f>_xlfn.CONCAT(HLOOKUP(LEFT(B3,1),$B$33:$F$34,2),"-",D3)</f>
        <v>기획부-프린터</v>
      </c>
      <c r="D3" s="1" t="s">
        <v>113</v>
      </c>
      <c r="E3" s="3">
        <v>560000</v>
      </c>
      <c r="F3" s="3">
        <v>5</v>
      </c>
      <c r="G3" s="3">
        <v>50000</v>
      </c>
      <c r="H3" s="3">
        <v>102000</v>
      </c>
      <c r="I3" s="1" t="str" cm="1">
        <f t="array" ref="I3">fn비고(B3)</f>
        <v>전자제품</v>
      </c>
      <c r="J3" s="23"/>
    </row>
    <row r="4" spans="1:10" x14ac:dyDescent="0.3">
      <c r="A4" s="2">
        <v>43935</v>
      </c>
      <c r="B4" s="1" t="s">
        <v>46</v>
      </c>
      <c r="C4" s="1" t="str">
        <f t="shared" ref="C4:C30" si="0">_xlfn.CONCAT(HLOOKUP(LEFT(B4,1),$B$33:$F$34,2),"-",D4)</f>
        <v>영업부-컴퓨터</v>
      </c>
      <c r="D4" s="1" t="s">
        <v>111</v>
      </c>
      <c r="E4" s="3">
        <v>1235000</v>
      </c>
      <c r="F4" s="3">
        <v>1</v>
      </c>
      <c r="G4" s="3">
        <v>1000000</v>
      </c>
      <c r="H4" s="3">
        <v>235000</v>
      </c>
      <c r="I4" s="1" t="str" cm="1">
        <f t="array" ref="I4">fn비고(B4)</f>
        <v>전자제품</v>
      </c>
      <c r="J4" s="23"/>
    </row>
    <row r="5" spans="1:10" x14ac:dyDescent="0.3">
      <c r="A5" s="2">
        <v>42503</v>
      </c>
      <c r="B5" s="1" t="s">
        <v>17</v>
      </c>
      <c r="C5" s="1" t="str">
        <f t="shared" si="0"/>
        <v>인사부-에어컨</v>
      </c>
      <c r="D5" s="1" t="s">
        <v>107</v>
      </c>
      <c r="E5" s="3">
        <v>2350000</v>
      </c>
      <c r="F5" s="3">
        <v>5</v>
      </c>
      <c r="G5" s="3">
        <v>800000</v>
      </c>
      <c r="H5" s="3">
        <v>310000</v>
      </c>
      <c r="I5" s="1" t="str" cm="1">
        <f t="array" ref="I5">fn비고(B5)</f>
        <v>전자제품</v>
      </c>
      <c r="J5" s="23"/>
    </row>
    <row r="6" spans="1:10" x14ac:dyDescent="0.3">
      <c r="A6" s="2">
        <v>43568</v>
      </c>
      <c r="B6" s="1" t="s">
        <v>19</v>
      </c>
      <c r="C6" s="1" t="str">
        <f t="shared" si="0"/>
        <v>홍보부-책상</v>
      </c>
      <c r="D6" s="1" t="s">
        <v>110</v>
      </c>
      <c r="E6" s="3">
        <v>250000</v>
      </c>
      <c r="F6" s="3">
        <v>2</v>
      </c>
      <c r="G6" s="3">
        <v>150000</v>
      </c>
      <c r="H6" s="3">
        <v>50000</v>
      </c>
      <c r="I6" s="1" t="str" cm="1">
        <f t="array" ref="I6">fn비고(B6)</f>
        <v>가구</v>
      </c>
      <c r="J6" s="23"/>
    </row>
    <row r="7" spans="1:10" x14ac:dyDescent="0.3">
      <c r="A7" s="2">
        <v>43197</v>
      </c>
      <c r="B7" s="1" t="s">
        <v>47</v>
      </c>
      <c r="C7" s="1" t="str">
        <f t="shared" si="0"/>
        <v>총무부-쇼파</v>
      </c>
      <c r="D7" s="1" t="s">
        <v>105</v>
      </c>
      <c r="E7" s="3">
        <v>3000000</v>
      </c>
      <c r="F7" s="3">
        <v>3</v>
      </c>
      <c r="G7" s="3">
        <v>2300000</v>
      </c>
      <c r="H7" s="3">
        <v>233333</v>
      </c>
      <c r="I7" s="1" t="str" cm="1">
        <f t="array" ref="I7">fn비고(B7)</f>
        <v>가구</v>
      </c>
      <c r="J7" s="23"/>
    </row>
    <row r="8" spans="1:10" x14ac:dyDescent="0.3">
      <c r="A8" s="2">
        <v>42857</v>
      </c>
      <c r="B8" s="1" t="s">
        <v>12</v>
      </c>
      <c r="C8" s="1" t="str">
        <f t="shared" si="0"/>
        <v>기획부-냉온풍기</v>
      </c>
      <c r="D8" s="1" t="s">
        <v>102</v>
      </c>
      <c r="E8" s="3">
        <v>3540000</v>
      </c>
      <c r="F8" s="3">
        <v>4</v>
      </c>
      <c r="G8" s="3">
        <v>2000000</v>
      </c>
      <c r="H8" s="3">
        <v>385000</v>
      </c>
      <c r="I8" s="1" t="str" cm="1">
        <f t="array" ref="I8">fn비고(B8)</f>
        <v>전자제품</v>
      </c>
      <c r="J8" s="23"/>
    </row>
    <row r="9" spans="1:10" x14ac:dyDescent="0.3">
      <c r="A9" s="2">
        <v>43594</v>
      </c>
      <c r="B9" s="1" t="s">
        <v>14</v>
      </c>
      <c r="C9" s="1" t="str">
        <f t="shared" si="0"/>
        <v>영업부-에어컨</v>
      </c>
      <c r="D9" s="1" t="s">
        <v>107</v>
      </c>
      <c r="E9" s="3">
        <v>1200000</v>
      </c>
      <c r="F9" s="3">
        <v>2</v>
      </c>
      <c r="G9" s="3">
        <v>750000</v>
      </c>
      <c r="H9" s="3">
        <v>225000</v>
      </c>
      <c r="I9" s="1" t="str" cm="1">
        <f t="array" ref="I9">fn비고(B9)</f>
        <v>전자제품</v>
      </c>
      <c r="J9" s="23"/>
    </row>
    <row r="10" spans="1:10" x14ac:dyDescent="0.3">
      <c r="A10" s="2">
        <v>43593</v>
      </c>
      <c r="B10" s="1" t="s">
        <v>22</v>
      </c>
      <c r="C10" s="1" t="str">
        <f t="shared" si="0"/>
        <v>총무부-의자</v>
      </c>
      <c r="D10" s="1" t="s">
        <v>108</v>
      </c>
      <c r="E10" s="3">
        <v>250000</v>
      </c>
      <c r="F10" s="3">
        <v>2</v>
      </c>
      <c r="G10" s="3">
        <v>180000</v>
      </c>
      <c r="H10" s="3">
        <v>35000</v>
      </c>
      <c r="I10" s="1" t="str" cm="1">
        <f t="array" ref="I10">fn비고(B10)</f>
        <v>가구</v>
      </c>
      <c r="J10" s="23"/>
    </row>
    <row r="11" spans="1:10" x14ac:dyDescent="0.3">
      <c r="A11" s="2">
        <v>43929</v>
      </c>
      <c r="B11" s="1" t="s">
        <v>25</v>
      </c>
      <c r="C11" s="1" t="str">
        <f t="shared" si="0"/>
        <v>기획부-컴퓨터</v>
      </c>
      <c r="D11" s="1" t="s">
        <v>111</v>
      </c>
      <c r="E11" s="3">
        <v>780000</v>
      </c>
      <c r="F11" s="3">
        <v>1</v>
      </c>
      <c r="G11" s="3">
        <v>650000</v>
      </c>
      <c r="H11" s="3">
        <v>130000</v>
      </c>
      <c r="I11" s="1" t="str" cm="1">
        <f t="array" ref="I11">fn비고(B11)</f>
        <v>전자제품</v>
      </c>
      <c r="J11" s="23"/>
    </row>
    <row r="12" spans="1:10" x14ac:dyDescent="0.3">
      <c r="A12" s="2">
        <v>43964</v>
      </c>
      <c r="B12" s="1" t="s">
        <v>27</v>
      </c>
      <c r="C12" s="1" t="str">
        <f t="shared" si="0"/>
        <v>홍보부-복합기</v>
      </c>
      <c r="D12" s="1" t="s">
        <v>103</v>
      </c>
      <c r="E12" s="3">
        <v>1100000</v>
      </c>
      <c r="F12" s="3">
        <v>1</v>
      </c>
      <c r="G12" s="3">
        <v>950000</v>
      </c>
      <c r="H12" s="3">
        <v>150000</v>
      </c>
      <c r="I12" s="1" t="str" cm="1">
        <f t="array" ref="I12">fn비고(B12)</f>
        <v>전자제품</v>
      </c>
      <c r="J12" s="23"/>
    </row>
    <row r="13" spans="1:10" x14ac:dyDescent="0.3">
      <c r="A13" s="2">
        <v>42875</v>
      </c>
      <c r="B13" s="1" t="s">
        <v>37</v>
      </c>
      <c r="C13" s="1" t="str">
        <f t="shared" si="0"/>
        <v>총무부-전기히터</v>
      </c>
      <c r="D13" s="1" t="s">
        <v>109</v>
      </c>
      <c r="E13" s="3">
        <v>25000</v>
      </c>
      <c r="F13" s="3">
        <v>4</v>
      </c>
      <c r="G13" s="3">
        <v>5000</v>
      </c>
      <c r="H13" s="3">
        <v>5000</v>
      </c>
      <c r="I13" s="1" t="str" cm="1">
        <f t="array" ref="I13">fn비고(B13)</f>
        <v>전자제품</v>
      </c>
      <c r="J13" s="23"/>
    </row>
    <row r="14" spans="1:10" x14ac:dyDescent="0.3">
      <c r="A14" s="2">
        <v>43927</v>
      </c>
      <c r="B14" s="1" t="s">
        <v>38</v>
      </c>
      <c r="C14" s="1" t="str">
        <f t="shared" si="0"/>
        <v>홍보부-책상</v>
      </c>
      <c r="D14" s="1" t="s">
        <v>110</v>
      </c>
      <c r="E14" s="3">
        <v>300000</v>
      </c>
      <c r="F14" s="3">
        <v>1</v>
      </c>
      <c r="G14" s="3">
        <v>250000</v>
      </c>
      <c r="H14" s="3">
        <v>50000</v>
      </c>
      <c r="I14" s="1" t="str" cm="1">
        <f t="array" ref="I14">fn비고(B14)</f>
        <v>가구</v>
      </c>
      <c r="J14" s="23"/>
    </row>
    <row r="15" spans="1:10" x14ac:dyDescent="0.3">
      <c r="A15" s="2">
        <v>43572</v>
      </c>
      <c r="B15" s="1" t="s">
        <v>39</v>
      </c>
      <c r="C15" s="1" t="str">
        <f t="shared" si="0"/>
        <v>영업부-쇼파</v>
      </c>
      <c r="D15" s="1" t="s">
        <v>105</v>
      </c>
      <c r="E15" s="3">
        <v>1500000</v>
      </c>
      <c r="F15" s="3">
        <v>2</v>
      </c>
      <c r="G15" s="3">
        <v>900000</v>
      </c>
      <c r="H15" s="3">
        <v>300000</v>
      </c>
      <c r="I15" s="1" t="str" cm="1">
        <f t="array" ref="I15">fn비고(B15)</f>
        <v>가구</v>
      </c>
      <c r="J15" s="23"/>
    </row>
    <row r="16" spans="1:10" x14ac:dyDescent="0.3">
      <c r="A16" s="2">
        <v>43211</v>
      </c>
      <c r="B16" s="1" t="s">
        <v>40</v>
      </c>
      <c r="C16" s="1" t="str">
        <f t="shared" si="0"/>
        <v>인사부-전기히터</v>
      </c>
      <c r="D16" s="1" t="s">
        <v>109</v>
      </c>
      <c r="E16" s="3">
        <v>39000</v>
      </c>
      <c r="F16" s="3">
        <v>3</v>
      </c>
      <c r="G16" s="3">
        <v>10000</v>
      </c>
      <c r="H16" s="3">
        <v>9666</v>
      </c>
      <c r="I16" s="1" t="str" cm="1">
        <f t="array" ref="I16">fn비고(B16)</f>
        <v>전자제품</v>
      </c>
      <c r="J16" s="23"/>
    </row>
    <row r="17" spans="1:10" x14ac:dyDescent="0.3">
      <c r="A17" s="2">
        <v>43608</v>
      </c>
      <c r="B17" s="1" t="s">
        <v>48</v>
      </c>
      <c r="C17" s="1" t="str">
        <f t="shared" si="0"/>
        <v>영업부-스캐너</v>
      </c>
      <c r="D17" s="1" t="s">
        <v>106</v>
      </c>
      <c r="E17" s="3">
        <v>250000</v>
      </c>
      <c r="F17" s="3">
        <v>2</v>
      </c>
      <c r="G17" s="3">
        <v>100000</v>
      </c>
      <c r="H17" s="3">
        <v>75000</v>
      </c>
      <c r="I17" s="1" t="str" cm="1">
        <f t="array" ref="I17">fn비고(B17)</f>
        <v>전자제품</v>
      </c>
      <c r="J17" s="23"/>
    </row>
    <row r="18" spans="1:10" x14ac:dyDescent="0.3">
      <c r="A18" s="2">
        <v>43227</v>
      </c>
      <c r="B18" s="1" t="s">
        <v>50</v>
      </c>
      <c r="C18" s="1" t="str">
        <f t="shared" si="0"/>
        <v>인사부-프린터</v>
      </c>
      <c r="D18" s="1" t="s">
        <v>113</v>
      </c>
      <c r="E18" s="3">
        <v>990000</v>
      </c>
      <c r="F18" s="3">
        <v>3</v>
      </c>
      <c r="G18" s="3">
        <v>560000</v>
      </c>
      <c r="H18" s="3">
        <v>143333</v>
      </c>
      <c r="I18" s="1" t="str" cm="1">
        <f t="array" ref="I18">fn비고(B18)</f>
        <v>전자제품</v>
      </c>
      <c r="J18" s="23"/>
    </row>
    <row r="19" spans="1:10" x14ac:dyDescent="0.3">
      <c r="A19" s="2">
        <v>42826</v>
      </c>
      <c r="B19" s="1" t="s">
        <v>51</v>
      </c>
      <c r="C19" s="1" t="str">
        <f t="shared" si="0"/>
        <v>인사부-냉온풍기</v>
      </c>
      <c r="D19" s="1" t="s">
        <v>102</v>
      </c>
      <c r="E19" s="3">
        <v>2300000</v>
      </c>
      <c r="F19" s="3">
        <v>4</v>
      </c>
      <c r="G19" s="3">
        <v>700000</v>
      </c>
      <c r="H19" s="3">
        <v>400000</v>
      </c>
      <c r="I19" s="1" t="str" cm="1">
        <f t="array" ref="I19">fn비고(B19)</f>
        <v>전자제품</v>
      </c>
      <c r="J19" s="23"/>
    </row>
    <row r="20" spans="1:10" x14ac:dyDescent="0.3">
      <c r="A20" s="2">
        <v>42496</v>
      </c>
      <c r="B20" s="1" t="s">
        <v>32</v>
      </c>
      <c r="C20" s="1" t="str">
        <f t="shared" si="0"/>
        <v>영업부-의자</v>
      </c>
      <c r="D20" s="1" t="s">
        <v>108</v>
      </c>
      <c r="E20" s="3">
        <v>210000</v>
      </c>
      <c r="F20" s="3">
        <v>5</v>
      </c>
      <c r="G20" s="3">
        <v>50000</v>
      </c>
      <c r="H20" s="3">
        <v>32000</v>
      </c>
      <c r="I20" s="1" t="str" cm="1">
        <f t="array" ref="I20">fn비고(B20)</f>
        <v>가구</v>
      </c>
      <c r="J20" s="23"/>
    </row>
    <row r="21" spans="1:10" x14ac:dyDescent="0.3">
      <c r="A21" s="2">
        <v>43935</v>
      </c>
      <c r="B21" s="1" t="s">
        <v>33</v>
      </c>
      <c r="C21" s="1" t="str">
        <f t="shared" si="0"/>
        <v>홍보부-전기히터</v>
      </c>
      <c r="D21" s="1" t="s">
        <v>109</v>
      </c>
      <c r="E21" s="3">
        <v>32000</v>
      </c>
      <c r="F21" s="3">
        <v>1</v>
      </c>
      <c r="G21" s="3">
        <v>20000</v>
      </c>
      <c r="H21" s="3">
        <v>12000</v>
      </c>
      <c r="I21" s="1" t="str" cm="1">
        <f t="array" ref="I21">fn비고(B21)</f>
        <v>전자제품</v>
      </c>
      <c r="J21" s="23"/>
    </row>
    <row r="22" spans="1:10" x14ac:dyDescent="0.3">
      <c r="A22" s="2">
        <v>42506</v>
      </c>
      <c r="B22" s="1" t="s">
        <v>35</v>
      </c>
      <c r="C22" s="1" t="str">
        <f t="shared" si="0"/>
        <v>총무부-쇼파</v>
      </c>
      <c r="D22" s="1" t="s">
        <v>105</v>
      </c>
      <c r="E22" s="3">
        <v>1000000</v>
      </c>
      <c r="F22" s="3">
        <v>5</v>
      </c>
      <c r="G22" s="3">
        <v>300000</v>
      </c>
      <c r="H22" s="3">
        <v>140000</v>
      </c>
      <c r="I22" s="1" t="str" cm="1">
        <f t="array" ref="I22">fn비고(B22)</f>
        <v>가구</v>
      </c>
      <c r="J22" s="23"/>
    </row>
    <row r="23" spans="1:10" x14ac:dyDescent="0.3">
      <c r="A23" s="2">
        <v>42869</v>
      </c>
      <c r="B23" s="1" t="s">
        <v>29</v>
      </c>
      <c r="C23" s="1" t="str">
        <f t="shared" si="0"/>
        <v>기획부-복합기</v>
      </c>
      <c r="D23" s="1" t="s">
        <v>103</v>
      </c>
      <c r="E23" s="3">
        <v>1950000</v>
      </c>
      <c r="F23" s="3">
        <v>4</v>
      </c>
      <c r="G23" s="3">
        <v>1000000</v>
      </c>
      <c r="H23" s="3">
        <v>237500</v>
      </c>
      <c r="I23" s="1" t="str" cm="1">
        <f t="array" ref="I23">fn비고(B23)</f>
        <v>전자제품</v>
      </c>
      <c r="J23" s="23"/>
    </row>
    <row r="24" spans="1:10" x14ac:dyDescent="0.3">
      <c r="A24" s="2">
        <v>43930</v>
      </c>
      <c r="B24" s="1" t="s">
        <v>41</v>
      </c>
      <c r="C24" s="1" t="str">
        <f t="shared" si="0"/>
        <v>인사부-에어컨</v>
      </c>
      <c r="D24" s="1" t="s">
        <v>107</v>
      </c>
      <c r="E24" s="3">
        <v>1500000</v>
      </c>
      <c r="F24" s="3">
        <v>1</v>
      </c>
      <c r="G24" s="3">
        <v>1200000</v>
      </c>
      <c r="H24" s="3">
        <v>300000</v>
      </c>
      <c r="I24" s="1" t="str" cm="1">
        <f t="array" ref="I24">fn비고(B24)</f>
        <v>전자제품</v>
      </c>
      <c r="J24" s="23"/>
    </row>
    <row r="25" spans="1:10" x14ac:dyDescent="0.3">
      <c r="A25" s="2">
        <v>43582</v>
      </c>
      <c r="B25" s="1" t="s">
        <v>42</v>
      </c>
      <c r="C25" s="1" t="str">
        <f t="shared" si="0"/>
        <v>홍보부-의자</v>
      </c>
      <c r="D25" s="1" t="s">
        <v>108</v>
      </c>
      <c r="E25" s="3">
        <v>195000</v>
      </c>
      <c r="F25" s="3">
        <v>2</v>
      </c>
      <c r="G25" s="3">
        <v>90000</v>
      </c>
      <c r="H25" s="3">
        <v>52500</v>
      </c>
      <c r="I25" s="1" t="str" cm="1">
        <f t="array" ref="I25">fn비고(B25)</f>
        <v>가구</v>
      </c>
      <c r="J25" s="23"/>
    </row>
    <row r="26" spans="1:10" x14ac:dyDescent="0.3">
      <c r="A26" s="2">
        <v>43572</v>
      </c>
      <c r="B26" s="1" t="s">
        <v>43</v>
      </c>
      <c r="C26" s="1" t="str">
        <f t="shared" si="0"/>
        <v>홍보부-컴퓨터</v>
      </c>
      <c r="D26" s="1" t="s">
        <v>111</v>
      </c>
      <c r="E26" s="3">
        <v>1860000</v>
      </c>
      <c r="F26" s="3">
        <v>2</v>
      </c>
      <c r="G26" s="3">
        <v>1300000</v>
      </c>
      <c r="H26" s="3">
        <v>280000</v>
      </c>
      <c r="I26" s="1" t="str" cm="1">
        <f t="array" ref="I26">fn비고(B26)</f>
        <v>전자제품</v>
      </c>
      <c r="J26" s="23"/>
    </row>
    <row r="27" spans="1:10" x14ac:dyDescent="0.3">
      <c r="A27" s="2">
        <v>43611</v>
      </c>
      <c r="B27" s="1" t="s">
        <v>44</v>
      </c>
      <c r="C27" s="1" t="str">
        <f t="shared" si="0"/>
        <v>총무부-선풍기</v>
      </c>
      <c r="D27" s="1" t="s">
        <v>104</v>
      </c>
      <c r="E27" s="3">
        <v>50000</v>
      </c>
      <c r="F27" s="3">
        <v>2</v>
      </c>
      <c r="G27" s="3">
        <v>20000</v>
      </c>
      <c r="H27" s="3">
        <v>15000</v>
      </c>
      <c r="I27" s="1" t="str" cm="1">
        <f t="array" ref="I27">fn비고(B27)</f>
        <v>전자제품</v>
      </c>
      <c r="J27" s="23"/>
    </row>
    <row r="28" spans="1:10" x14ac:dyDescent="0.3">
      <c r="A28" s="2">
        <v>42508</v>
      </c>
      <c r="B28" s="1" t="s">
        <v>7</v>
      </c>
      <c r="C28" s="1" t="str">
        <f t="shared" si="0"/>
        <v>기획부-쇼파</v>
      </c>
      <c r="D28" s="1" t="s">
        <v>105</v>
      </c>
      <c r="E28" s="3">
        <v>400000</v>
      </c>
      <c r="F28" s="3">
        <v>5</v>
      </c>
      <c r="G28" s="3">
        <v>100000</v>
      </c>
      <c r="H28" s="3">
        <v>60000</v>
      </c>
      <c r="I28" s="1" t="str" cm="1">
        <f t="array" ref="I28">fn비고(B28)</f>
        <v>가구</v>
      </c>
      <c r="J28" s="23"/>
    </row>
    <row r="29" spans="1:10" x14ac:dyDescent="0.3">
      <c r="A29" s="2">
        <v>43959</v>
      </c>
      <c r="B29" s="1" t="s">
        <v>10</v>
      </c>
      <c r="C29" s="1" t="str">
        <f t="shared" si="0"/>
        <v>기획부-프린터</v>
      </c>
      <c r="D29" s="1" t="s">
        <v>113</v>
      </c>
      <c r="E29" s="3">
        <v>350000</v>
      </c>
      <c r="F29" s="3">
        <v>1</v>
      </c>
      <c r="G29" s="3">
        <v>280000</v>
      </c>
      <c r="H29" s="3">
        <v>70000</v>
      </c>
      <c r="I29" s="1" t="str" cm="1">
        <f t="array" ref="I29">fn비고(B29)</f>
        <v>전자제품</v>
      </c>
      <c r="J29" s="23"/>
    </row>
    <row r="30" spans="1:10" x14ac:dyDescent="0.3">
      <c r="A30" s="2">
        <v>42873</v>
      </c>
      <c r="B30" s="1" t="s">
        <v>30</v>
      </c>
      <c r="C30" s="1" t="str">
        <f t="shared" si="0"/>
        <v>영업부-테이블</v>
      </c>
      <c r="D30" s="1" t="s">
        <v>112</v>
      </c>
      <c r="E30" s="3">
        <v>600000</v>
      </c>
      <c r="F30" s="3">
        <v>4</v>
      </c>
      <c r="G30" s="3">
        <v>300000</v>
      </c>
      <c r="H30" s="3">
        <v>75000</v>
      </c>
      <c r="I30" s="1" t="str" cm="1">
        <f t="array" ref="I30">fn비고(B30)</f>
        <v>가구</v>
      </c>
      <c r="J30" s="23"/>
    </row>
    <row r="32" spans="1:10" x14ac:dyDescent="0.3">
      <c r="A32" t="s">
        <v>116</v>
      </c>
      <c r="G32" t="s">
        <v>117</v>
      </c>
    </row>
    <row r="33" spans="1:10" x14ac:dyDescent="0.3">
      <c r="A33" s="1" t="s">
        <v>118</v>
      </c>
      <c r="B33" s="1" t="s">
        <v>119</v>
      </c>
      <c r="C33" s="1" t="s">
        <v>120</v>
      </c>
      <c r="D33" s="1" t="s">
        <v>121</v>
      </c>
      <c r="E33" s="1" t="s">
        <v>122</v>
      </c>
      <c r="F33" s="15" t="s">
        <v>123</v>
      </c>
      <c r="G33" s="1" t="s">
        <v>124</v>
      </c>
      <c r="H33" s="1" t="s">
        <v>125</v>
      </c>
      <c r="I33" s="22" t="s">
        <v>100</v>
      </c>
      <c r="J33" s="22" t="s">
        <v>101</v>
      </c>
    </row>
    <row r="34" spans="1:10" x14ac:dyDescent="0.3">
      <c r="A34" s="1" t="s">
        <v>126</v>
      </c>
      <c r="B34" s="1" t="s">
        <v>127</v>
      </c>
      <c r="C34" s="1" t="s">
        <v>128</v>
      </c>
      <c r="D34" s="1" t="s">
        <v>129</v>
      </c>
      <c r="E34" s="1" t="s">
        <v>130</v>
      </c>
      <c r="F34" s="15" t="s">
        <v>131</v>
      </c>
      <c r="G34" s="1" t="s">
        <v>121</v>
      </c>
      <c r="H34" s="24" t="s">
        <v>132</v>
      </c>
      <c r="I34" s="3">
        <f t="array" ref="I34">SUM((RIGHT($B$3:$B$30,1)=$G34)*G$3:G$30)</f>
        <v>5890000</v>
      </c>
      <c r="J34" s="3" cm="1">
        <f t="array" ref="J34">SUM((RIGHT($B$3:$B$30,1)=$G34)*H$3:H$30)</f>
        <v>1422833</v>
      </c>
    </row>
    <row r="35" spans="1:10" x14ac:dyDescent="0.3">
      <c r="G35" s="1" t="s">
        <v>133</v>
      </c>
      <c r="H35" s="24" t="s">
        <v>134</v>
      </c>
      <c r="I35" s="3" cm="1">
        <f t="array" ref="I35">SUM((RIGHT($B$3:$B$30,1)=$G35)*G$3:G$30)</f>
        <v>5505000</v>
      </c>
      <c r="J35" s="3" cm="1">
        <f t="array" ref="J35">SUM((RIGHT($B$3:$B$30,1)=$G35)*H$3:H$30)</f>
        <v>1661666</v>
      </c>
    </row>
    <row r="36" spans="1:10" x14ac:dyDescent="0.3">
      <c r="A36" t="s">
        <v>135</v>
      </c>
      <c r="D36" t="s">
        <v>136</v>
      </c>
      <c r="G36" s="1" t="s">
        <v>137</v>
      </c>
      <c r="H36" s="24" t="s">
        <v>138</v>
      </c>
      <c r="I36" s="3" cm="1">
        <f t="array" ref="I36">SUM((RIGHT($B$3:$B$30,1)=$G36)*G$3:G$30)</f>
        <v>4620000</v>
      </c>
      <c r="J36" s="3" cm="1">
        <f t="array" ref="J36">SUM((RIGHT($B$3:$B$30,1)=$G36)*H$3:H$30)</f>
        <v>1027833</v>
      </c>
    </row>
    <row r="37" spans="1:10" x14ac:dyDescent="0.3">
      <c r="A37" s="1" t="s">
        <v>99</v>
      </c>
      <c r="B37" s="25" t="s">
        <v>97</v>
      </c>
      <c r="D37" s="36" t="s">
        <v>139</v>
      </c>
      <c r="E37" s="36"/>
    </row>
    <row r="38" spans="1:10" x14ac:dyDescent="0.3">
      <c r="A38" s="1">
        <v>1</v>
      </c>
      <c r="B38" s="1" t="str">
        <f t="array" ref="B38">INDEX($D$3:$D$30,MATCH(MAX(($F$3:$F$30=A38)*$H$3:$H$30),($F$3:$F$30=A38)*$H$3:$H$30,0))</f>
        <v>에어컨</v>
      </c>
      <c r="D38" s="37" t="e">
        <f>ROUNDUP(DAVERAGE(D2:H30,5,D40:E42),-3)</f>
        <v>#DIV/0!</v>
      </c>
      <c r="E38" s="37"/>
    </row>
    <row r="39" spans="1:10" x14ac:dyDescent="0.3">
      <c r="A39" s="1">
        <v>2</v>
      </c>
      <c r="B39" s="1" t="str">
        <f t="array" ref="B39">INDEX($D$3:$D$30,MATCH(MAX(($F$3:$F$30=A39)*$H$3:$H$30),($F$3:$F$30=A39)*$H$3:$H$30,0))</f>
        <v>쇼파</v>
      </c>
    </row>
    <row r="40" spans="1:10" x14ac:dyDescent="0.3">
      <c r="A40" s="1">
        <v>3</v>
      </c>
      <c r="B40" s="1" t="str">
        <f t="array" ref="B40">INDEX($D$3:$D$30,MATCH(MAX(($F$3:$F$30=A40)*$H$3:$H$30),($F$3:$F$30=A40)*$H$3:$H$30,0))</f>
        <v>쇼파</v>
      </c>
      <c r="D40" t="s">
        <v>175</v>
      </c>
      <c r="E40" t="s">
        <v>178</v>
      </c>
    </row>
    <row r="41" spans="1:10" x14ac:dyDescent="0.3">
      <c r="A41" s="1">
        <v>4</v>
      </c>
      <c r="B41" s="1" t="str">
        <f t="array" ref="B41">INDEX($D$3:$D$30,MATCH(MAX(($F$3:$F$30=A41)*$H$3:$H$30),($F$3:$F$30=A41)*$H$3:$H$30,0))</f>
        <v>냉온풍기</v>
      </c>
      <c r="D41" t="s">
        <v>176</v>
      </c>
      <c r="E41" t="s">
        <v>179</v>
      </c>
      <c r="H41" s="26"/>
    </row>
    <row r="42" spans="1:10" x14ac:dyDescent="0.3">
      <c r="A42" s="1">
        <v>5</v>
      </c>
      <c r="B42" s="1" t="str">
        <f t="array" ref="B42">INDEX($D$3:$D$30,MATCH(MAX(($F$3:$F$30=A42)*$H$3:$H$30),($F$3:$F$30=A42)*$H$3:$H$30,0))</f>
        <v>에어컨</v>
      </c>
      <c r="D42" t="s">
        <v>177</v>
      </c>
    </row>
  </sheetData>
  <mergeCells count="2">
    <mergeCell ref="D37:E37"/>
    <mergeCell ref="D38:E3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6A704-7036-47C0-BD6F-D85BAF1CCFF9}">
  <sheetPr codeName="Sheet5"/>
  <dimension ref="B1:I29"/>
  <sheetViews>
    <sheetView workbookViewId="0">
      <selection activeCell="L16" sqref="L16"/>
    </sheetView>
  </sheetViews>
  <sheetFormatPr defaultRowHeight="16.5" x14ac:dyDescent="0.3"/>
  <cols>
    <col min="1" max="1" width="2" customWidth="1"/>
    <col min="2" max="2" width="14.5" bestFit="1" customWidth="1"/>
    <col min="3" max="3" width="11.125" bestFit="1" customWidth="1"/>
    <col min="4" max="8" width="11.375" bestFit="1" customWidth="1"/>
    <col min="9" max="10" width="12.625" bestFit="1" customWidth="1"/>
  </cols>
  <sheetData>
    <row r="1" spans="2:9" x14ac:dyDescent="0.3">
      <c r="B1" s="34" t="s">
        <v>2</v>
      </c>
      <c r="C1" t="s" vm="1">
        <v>165</v>
      </c>
    </row>
    <row r="3" spans="2:9" x14ac:dyDescent="0.3">
      <c r="B3" s="34" t="s">
        <v>171</v>
      </c>
      <c r="D3" s="34" t="s">
        <v>172</v>
      </c>
    </row>
    <row r="4" spans="2:9" x14ac:dyDescent="0.3">
      <c r="B4" s="34" t="s">
        <v>166</v>
      </c>
      <c r="C4" s="34" t="s">
        <v>170</v>
      </c>
      <c r="D4" t="s">
        <v>8</v>
      </c>
      <c r="E4" t="s">
        <v>15</v>
      </c>
      <c r="F4" t="s">
        <v>18</v>
      </c>
      <c r="G4" t="s">
        <v>23</v>
      </c>
      <c r="H4" t="s">
        <v>20</v>
      </c>
      <c r="I4" t="s">
        <v>169</v>
      </c>
    </row>
    <row r="5" spans="2:9" x14ac:dyDescent="0.3">
      <c r="B5" t="s">
        <v>168</v>
      </c>
      <c r="D5" s="35"/>
      <c r="E5" s="35"/>
      <c r="F5" s="35"/>
      <c r="G5" s="35"/>
      <c r="H5" s="35"/>
      <c r="I5" s="35"/>
    </row>
    <row r="6" spans="2:9" x14ac:dyDescent="0.3">
      <c r="C6" s="23">
        <v>44198</v>
      </c>
      <c r="D6" s="35">
        <v>650000</v>
      </c>
      <c r="E6" s="35"/>
      <c r="F6" s="35"/>
      <c r="G6" s="35"/>
      <c r="H6" s="35"/>
      <c r="I6" s="35">
        <v>650000</v>
      </c>
    </row>
    <row r="7" spans="2:9" x14ac:dyDescent="0.3">
      <c r="C7" s="23">
        <v>44199</v>
      </c>
      <c r="D7" s="35">
        <v>280000</v>
      </c>
      <c r="E7" s="35"/>
      <c r="F7" s="35"/>
      <c r="G7" s="35"/>
      <c r="H7" s="35">
        <v>1300000</v>
      </c>
      <c r="I7" s="35">
        <v>1580000</v>
      </c>
    </row>
    <row r="8" spans="2:9" x14ac:dyDescent="0.3">
      <c r="C8" s="23">
        <v>44202</v>
      </c>
      <c r="D8" s="35"/>
      <c r="E8" s="35">
        <v>100000</v>
      </c>
      <c r="F8" s="35"/>
      <c r="G8" s="35"/>
      <c r="H8" s="35">
        <v>950000</v>
      </c>
      <c r="I8" s="35">
        <v>1050000</v>
      </c>
    </row>
    <row r="9" spans="2:9" x14ac:dyDescent="0.3">
      <c r="C9" s="23">
        <v>44205</v>
      </c>
      <c r="D9" s="35"/>
      <c r="E9" s="35"/>
      <c r="F9" s="35">
        <v>1200000</v>
      </c>
      <c r="G9" s="35">
        <v>5000</v>
      </c>
      <c r="H9" s="35"/>
      <c r="I9" s="35">
        <v>1205000</v>
      </c>
    </row>
    <row r="10" spans="2:9" x14ac:dyDescent="0.3">
      <c r="C10" s="23">
        <v>44207</v>
      </c>
      <c r="D10" s="35"/>
      <c r="E10" s="35"/>
      <c r="F10" s="35">
        <v>1500000</v>
      </c>
      <c r="G10" s="35"/>
      <c r="H10" s="35"/>
      <c r="I10" s="35">
        <v>1500000</v>
      </c>
    </row>
    <row r="11" spans="2:9" x14ac:dyDescent="0.3">
      <c r="C11" s="23">
        <v>44208</v>
      </c>
      <c r="D11" s="35"/>
      <c r="E11" s="35"/>
      <c r="F11" s="35"/>
      <c r="G11" s="35"/>
      <c r="H11" s="35">
        <v>20000</v>
      </c>
      <c r="I11" s="35">
        <v>20000</v>
      </c>
    </row>
    <row r="12" spans="2:9" x14ac:dyDescent="0.3">
      <c r="C12" s="23">
        <v>44211</v>
      </c>
      <c r="D12" s="35">
        <v>50000</v>
      </c>
      <c r="E12" s="35"/>
      <c r="F12" s="35"/>
      <c r="G12" s="35"/>
      <c r="H12" s="35"/>
      <c r="I12" s="35">
        <v>50000</v>
      </c>
    </row>
    <row r="13" spans="2:9" x14ac:dyDescent="0.3">
      <c r="C13" s="23">
        <v>44215</v>
      </c>
      <c r="D13" s="35"/>
      <c r="E13" s="35"/>
      <c r="F13" s="35">
        <v>10000</v>
      </c>
      <c r="G13" s="35"/>
      <c r="H13" s="35"/>
      <c r="I13" s="35">
        <v>10000</v>
      </c>
    </row>
    <row r="14" spans="2:9" x14ac:dyDescent="0.3">
      <c r="C14" s="23">
        <v>44216</v>
      </c>
      <c r="D14" s="35"/>
      <c r="E14" s="35"/>
      <c r="F14" s="35">
        <v>560000</v>
      </c>
      <c r="G14" s="35"/>
      <c r="H14" s="35"/>
      <c r="I14" s="35">
        <v>560000</v>
      </c>
    </row>
    <row r="15" spans="2:9" x14ac:dyDescent="0.3">
      <c r="C15" s="23">
        <v>44218</v>
      </c>
      <c r="D15" s="35"/>
      <c r="E15" s="35">
        <v>750000</v>
      </c>
      <c r="F15" s="35"/>
      <c r="G15" s="35"/>
      <c r="H15" s="35"/>
      <c r="I15" s="35">
        <v>750000</v>
      </c>
    </row>
    <row r="16" spans="2:9" x14ac:dyDescent="0.3">
      <c r="C16" s="23">
        <v>44219</v>
      </c>
      <c r="D16" s="35"/>
      <c r="E16" s="35">
        <v>1000000</v>
      </c>
      <c r="F16" s="35"/>
      <c r="G16" s="35">
        <v>20000</v>
      </c>
      <c r="H16" s="35"/>
      <c r="I16" s="35">
        <v>1020000</v>
      </c>
    </row>
    <row r="17" spans="2:9" x14ac:dyDescent="0.3">
      <c r="C17" s="23">
        <v>44221</v>
      </c>
      <c r="D17" s="35">
        <v>2000000</v>
      </c>
      <c r="E17" s="35"/>
      <c r="F17" s="35"/>
      <c r="G17" s="35"/>
      <c r="H17" s="35"/>
      <c r="I17" s="35">
        <v>2000000</v>
      </c>
    </row>
    <row r="18" spans="2:9" x14ac:dyDescent="0.3">
      <c r="C18" s="23">
        <v>44224</v>
      </c>
      <c r="D18" s="35">
        <v>1000000</v>
      </c>
      <c r="E18" s="35"/>
      <c r="F18" s="35"/>
      <c r="G18" s="35"/>
      <c r="H18" s="35"/>
      <c r="I18" s="35">
        <v>1000000</v>
      </c>
    </row>
    <row r="19" spans="2:9" x14ac:dyDescent="0.3">
      <c r="B19" t="s">
        <v>173</v>
      </c>
      <c r="D19" s="35">
        <v>3980000</v>
      </c>
      <c r="E19" s="35">
        <v>1850000</v>
      </c>
      <c r="F19" s="35">
        <v>3270000</v>
      </c>
      <c r="G19" s="35">
        <v>25000</v>
      </c>
      <c r="H19" s="35">
        <v>2270000</v>
      </c>
      <c r="I19" s="35">
        <v>11395000</v>
      </c>
    </row>
    <row r="20" spans="2:9" x14ac:dyDescent="0.3">
      <c r="B20" t="s">
        <v>167</v>
      </c>
      <c r="D20" s="35"/>
      <c r="E20" s="35"/>
      <c r="F20" s="35"/>
      <c r="G20" s="35"/>
      <c r="H20" s="35"/>
      <c r="I20" s="35"/>
    </row>
    <row r="21" spans="2:9" x14ac:dyDescent="0.3">
      <c r="C21" s="23">
        <v>44198</v>
      </c>
      <c r="D21" s="35"/>
      <c r="E21" s="35"/>
      <c r="F21" s="35"/>
      <c r="G21" s="35">
        <v>300000</v>
      </c>
      <c r="H21" s="35"/>
      <c r="I21" s="35">
        <v>300000</v>
      </c>
    </row>
    <row r="22" spans="2:9" x14ac:dyDescent="0.3">
      <c r="C22" s="23">
        <v>44212</v>
      </c>
      <c r="D22" s="35"/>
      <c r="E22" s="35"/>
      <c r="F22" s="35"/>
      <c r="G22" s="35"/>
      <c r="H22" s="35">
        <v>90000</v>
      </c>
      <c r="I22" s="35">
        <v>90000</v>
      </c>
    </row>
    <row r="23" spans="2:9" x14ac:dyDescent="0.3">
      <c r="C23" s="23">
        <v>44217</v>
      </c>
      <c r="D23" s="35">
        <v>100000</v>
      </c>
      <c r="E23" s="35">
        <v>900000</v>
      </c>
      <c r="F23" s="35"/>
      <c r="G23" s="35"/>
      <c r="H23" s="35"/>
      <c r="I23" s="35">
        <v>1000000</v>
      </c>
    </row>
    <row r="24" spans="2:9" x14ac:dyDescent="0.3">
      <c r="C24" s="23">
        <v>44218</v>
      </c>
      <c r="D24" s="35"/>
      <c r="E24" s="35"/>
      <c r="F24" s="35"/>
      <c r="G24" s="35">
        <v>2480000</v>
      </c>
      <c r="H24" s="35"/>
      <c r="I24" s="35">
        <v>2480000</v>
      </c>
    </row>
    <row r="25" spans="2:9" x14ac:dyDescent="0.3">
      <c r="C25" s="23">
        <v>44221</v>
      </c>
      <c r="D25" s="35"/>
      <c r="E25" s="35">
        <v>50000</v>
      </c>
      <c r="F25" s="35"/>
      <c r="G25" s="35"/>
      <c r="H25" s="35">
        <v>150000</v>
      </c>
      <c r="I25" s="35">
        <v>200000</v>
      </c>
    </row>
    <row r="26" spans="2:9" x14ac:dyDescent="0.3">
      <c r="C26" s="23">
        <v>44223</v>
      </c>
      <c r="D26" s="35"/>
      <c r="E26" s="35">
        <v>300000</v>
      </c>
      <c r="F26" s="35"/>
      <c r="G26" s="35"/>
      <c r="H26" s="35"/>
      <c r="I26" s="35">
        <v>300000</v>
      </c>
    </row>
    <row r="27" spans="2:9" x14ac:dyDescent="0.3">
      <c r="C27" s="23">
        <v>44225</v>
      </c>
      <c r="D27" s="35"/>
      <c r="E27" s="35"/>
      <c r="F27" s="35"/>
      <c r="G27" s="35"/>
      <c r="H27" s="35">
        <v>250000</v>
      </c>
      <c r="I27" s="35">
        <v>250000</v>
      </c>
    </row>
    <row r="28" spans="2:9" x14ac:dyDescent="0.3">
      <c r="B28" t="s">
        <v>174</v>
      </c>
      <c r="D28" s="35">
        <v>100000</v>
      </c>
      <c r="E28" s="35">
        <v>1250000</v>
      </c>
      <c r="F28" s="35"/>
      <c r="G28" s="35">
        <v>2780000</v>
      </c>
      <c r="H28" s="35">
        <v>490000</v>
      </c>
      <c r="I28" s="35">
        <v>4620000</v>
      </c>
    </row>
    <row r="29" spans="2:9" x14ac:dyDescent="0.3">
      <c r="B29" t="s">
        <v>169</v>
      </c>
      <c r="D29" s="35">
        <v>4080000</v>
      </c>
      <c r="E29" s="35">
        <v>3100000</v>
      </c>
      <c r="F29" s="35">
        <v>3270000</v>
      </c>
      <c r="G29" s="35">
        <v>2805000</v>
      </c>
      <c r="H29" s="35">
        <v>2760000</v>
      </c>
      <c r="I29" s="35">
        <v>16015000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B94EB-8A74-485D-9F60-C43C1DAC8753}">
  <sheetPr codeName="Sheet6"/>
  <dimension ref="B2:K24"/>
  <sheetViews>
    <sheetView workbookViewId="0">
      <selection activeCell="O12" sqref="O12"/>
    </sheetView>
  </sheetViews>
  <sheetFormatPr defaultRowHeight="16.5" x14ac:dyDescent="0.3"/>
  <cols>
    <col min="1" max="1" width="3.25" customWidth="1"/>
    <col min="5" max="5" width="2.875" customWidth="1"/>
    <col min="9" max="9" width="2.875" customWidth="1"/>
  </cols>
  <sheetData>
    <row r="2" spans="2:11" x14ac:dyDescent="0.3">
      <c r="B2" t="s">
        <v>150</v>
      </c>
      <c r="F2" t="s">
        <v>151</v>
      </c>
      <c r="J2" t="s">
        <v>152</v>
      </c>
    </row>
    <row r="3" spans="2:11" x14ac:dyDescent="0.3">
      <c r="B3" s="17" t="s">
        <v>143</v>
      </c>
      <c r="C3" s="17" t="s">
        <v>153</v>
      </c>
      <c r="D3" s="17" t="s">
        <v>154</v>
      </c>
      <c r="F3" s="17" t="s">
        <v>143</v>
      </c>
      <c r="G3" s="17" t="s">
        <v>153</v>
      </c>
      <c r="H3" s="17" t="s">
        <v>154</v>
      </c>
      <c r="J3" s="27" t="s">
        <v>143</v>
      </c>
      <c r="K3" s="27" t="s">
        <v>154</v>
      </c>
    </row>
    <row r="4" spans="2:11" x14ac:dyDescent="0.3">
      <c r="B4" s="17" t="s">
        <v>144</v>
      </c>
      <c r="C4" s="17" t="s">
        <v>145</v>
      </c>
      <c r="D4" s="17">
        <v>30</v>
      </c>
      <c r="F4" s="17" t="s">
        <v>144</v>
      </c>
      <c r="G4" s="17" t="s">
        <v>145</v>
      </c>
      <c r="H4" s="17">
        <v>35</v>
      </c>
      <c r="J4" s="17" t="s">
        <v>140</v>
      </c>
      <c r="K4" s="17">
        <v>267</v>
      </c>
    </row>
    <row r="5" spans="2:11" x14ac:dyDescent="0.3">
      <c r="B5" s="17" t="s">
        <v>144</v>
      </c>
      <c r="C5" s="17" t="s">
        <v>146</v>
      </c>
      <c r="D5" s="17">
        <v>38</v>
      </c>
      <c r="F5" s="17" t="s">
        <v>144</v>
      </c>
      <c r="G5" s="17" t="s">
        <v>146</v>
      </c>
      <c r="H5" s="17">
        <v>39</v>
      </c>
      <c r="J5" s="17" t="s">
        <v>141</v>
      </c>
      <c r="K5" s="17">
        <v>244</v>
      </c>
    </row>
    <row r="6" spans="2:11" x14ac:dyDescent="0.3">
      <c r="B6" s="17" t="s">
        <v>144</v>
      </c>
      <c r="C6" s="17" t="s">
        <v>147</v>
      </c>
      <c r="D6" s="17">
        <v>14</v>
      </c>
      <c r="F6" s="17" t="s">
        <v>144</v>
      </c>
      <c r="G6" s="17" t="s">
        <v>147</v>
      </c>
      <c r="H6" s="17">
        <v>10</v>
      </c>
      <c r="J6" s="1" t="s">
        <v>142</v>
      </c>
      <c r="K6" s="28">
        <v>279</v>
      </c>
    </row>
    <row r="7" spans="2:11" x14ac:dyDescent="0.3">
      <c r="B7" s="17" t="s">
        <v>148</v>
      </c>
      <c r="C7" s="17" t="s">
        <v>145</v>
      </c>
      <c r="D7" s="17">
        <v>16</v>
      </c>
      <c r="F7" s="17" t="s">
        <v>148</v>
      </c>
      <c r="G7" s="17" t="s">
        <v>145</v>
      </c>
      <c r="H7" s="17">
        <v>29</v>
      </c>
    </row>
    <row r="8" spans="2:11" x14ac:dyDescent="0.3">
      <c r="B8" s="17" t="s">
        <v>148</v>
      </c>
      <c r="C8" s="17" t="s">
        <v>146</v>
      </c>
      <c r="D8" s="17">
        <v>20</v>
      </c>
      <c r="F8" s="17" t="s">
        <v>148</v>
      </c>
      <c r="G8" s="17" t="s">
        <v>146</v>
      </c>
      <c r="H8" s="17">
        <v>37</v>
      </c>
    </row>
    <row r="9" spans="2:11" x14ac:dyDescent="0.3">
      <c r="B9" s="17" t="s">
        <v>148</v>
      </c>
      <c r="C9" s="17" t="s">
        <v>147</v>
      </c>
      <c r="D9" s="17">
        <v>13</v>
      </c>
      <c r="F9" s="17" t="s">
        <v>148</v>
      </c>
      <c r="G9" s="17" t="s">
        <v>147</v>
      </c>
      <c r="H9" s="17">
        <v>7</v>
      </c>
    </row>
    <row r="10" spans="2:11" x14ac:dyDescent="0.3">
      <c r="B10" s="17" t="s">
        <v>149</v>
      </c>
      <c r="C10" s="17" t="s">
        <v>145</v>
      </c>
      <c r="D10" s="17">
        <v>26</v>
      </c>
      <c r="F10" s="17" t="s">
        <v>149</v>
      </c>
      <c r="G10" s="17" t="s">
        <v>145</v>
      </c>
      <c r="H10" s="17">
        <v>36</v>
      </c>
    </row>
    <row r="11" spans="2:11" x14ac:dyDescent="0.3">
      <c r="B11" s="17" t="s">
        <v>149</v>
      </c>
      <c r="C11" s="17" t="s">
        <v>146</v>
      </c>
      <c r="D11" s="17">
        <v>18</v>
      </c>
      <c r="F11" s="17" t="s">
        <v>149</v>
      </c>
      <c r="G11" s="17" t="s">
        <v>146</v>
      </c>
      <c r="H11" s="17">
        <v>37</v>
      </c>
    </row>
    <row r="12" spans="2:11" x14ac:dyDescent="0.3">
      <c r="B12" s="17" t="s">
        <v>149</v>
      </c>
      <c r="C12" s="17" t="s">
        <v>147</v>
      </c>
      <c r="D12" s="17">
        <v>6</v>
      </c>
      <c r="F12" s="17" t="s">
        <v>149</v>
      </c>
      <c r="G12" s="17" t="s">
        <v>147</v>
      </c>
      <c r="H12" s="17">
        <v>20</v>
      </c>
    </row>
    <row r="14" spans="2:11" x14ac:dyDescent="0.3">
      <c r="B14" t="s">
        <v>155</v>
      </c>
      <c r="F14" t="s">
        <v>156</v>
      </c>
    </row>
    <row r="15" spans="2:11" x14ac:dyDescent="0.3">
      <c r="B15" s="17" t="s">
        <v>143</v>
      </c>
      <c r="C15" s="17" t="s">
        <v>153</v>
      </c>
      <c r="D15" s="17" t="s">
        <v>154</v>
      </c>
      <c r="F15" s="17" t="s">
        <v>143</v>
      </c>
      <c r="G15" s="17" t="s">
        <v>153</v>
      </c>
      <c r="H15" s="17" t="s">
        <v>154</v>
      </c>
    </row>
    <row r="16" spans="2:11" x14ac:dyDescent="0.3">
      <c r="B16" s="17" t="s">
        <v>144</v>
      </c>
      <c r="C16" s="17" t="s">
        <v>145</v>
      </c>
      <c r="D16" s="17">
        <v>25</v>
      </c>
      <c r="F16" s="17" t="s">
        <v>144</v>
      </c>
      <c r="G16" s="17" t="s">
        <v>145</v>
      </c>
      <c r="H16" s="17">
        <v>15</v>
      </c>
    </row>
    <row r="17" spans="2:8" x14ac:dyDescent="0.3">
      <c r="B17" s="17" t="s">
        <v>144</v>
      </c>
      <c r="C17" s="17" t="s">
        <v>146</v>
      </c>
      <c r="D17" s="17">
        <v>18</v>
      </c>
      <c r="F17" s="17" t="s">
        <v>144</v>
      </c>
      <c r="G17" s="17" t="s">
        <v>146</v>
      </c>
      <c r="H17" s="17">
        <v>20</v>
      </c>
    </row>
    <row r="18" spans="2:8" x14ac:dyDescent="0.3">
      <c r="B18" s="17" t="s">
        <v>144</v>
      </c>
      <c r="C18" s="17" t="s">
        <v>147</v>
      </c>
      <c r="D18" s="17">
        <v>19</v>
      </c>
      <c r="F18" s="17" t="s">
        <v>144</v>
      </c>
      <c r="G18" s="17" t="s">
        <v>147</v>
      </c>
      <c r="H18" s="17">
        <v>4</v>
      </c>
    </row>
    <row r="19" spans="2:8" x14ac:dyDescent="0.3">
      <c r="B19" s="17" t="s">
        <v>148</v>
      </c>
      <c r="C19" s="17" t="s">
        <v>145</v>
      </c>
      <c r="D19" s="17">
        <v>18</v>
      </c>
      <c r="F19" s="17" t="s">
        <v>148</v>
      </c>
      <c r="G19" s="17" t="s">
        <v>145</v>
      </c>
      <c r="H19" s="17">
        <v>26</v>
      </c>
    </row>
    <row r="20" spans="2:8" x14ac:dyDescent="0.3">
      <c r="B20" s="17" t="s">
        <v>148</v>
      </c>
      <c r="C20" s="17" t="s">
        <v>146</v>
      </c>
      <c r="D20" s="17">
        <v>38</v>
      </c>
      <c r="F20" s="17" t="s">
        <v>148</v>
      </c>
      <c r="G20" s="17" t="s">
        <v>146</v>
      </c>
      <c r="H20" s="17">
        <v>27</v>
      </c>
    </row>
    <row r="21" spans="2:8" x14ac:dyDescent="0.3">
      <c r="B21" s="17" t="s">
        <v>148</v>
      </c>
      <c r="C21" s="17" t="s">
        <v>147</v>
      </c>
      <c r="D21" s="17">
        <v>8</v>
      </c>
      <c r="F21" s="17" t="s">
        <v>148</v>
      </c>
      <c r="G21" s="17" t="s">
        <v>147</v>
      </c>
      <c r="H21" s="17">
        <v>5</v>
      </c>
    </row>
    <row r="22" spans="2:8" x14ac:dyDescent="0.3">
      <c r="B22" s="17" t="s">
        <v>149</v>
      </c>
      <c r="C22" s="17" t="s">
        <v>145</v>
      </c>
      <c r="D22" s="17">
        <v>24</v>
      </c>
      <c r="F22" s="17" t="s">
        <v>149</v>
      </c>
      <c r="G22" s="17" t="s">
        <v>145</v>
      </c>
      <c r="H22" s="17">
        <v>34</v>
      </c>
    </row>
    <row r="23" spans="2:8" x14ac:dyDescent="0.3">
      <c r="B23" s="17" t="s">
        <v>149</v>
      </c>
      <c r="C23" s="17" t="s">
        <v>146</v>
      </c>
      <c r="D23" s="17">
        <v>25</v>
      </c>
      <c r="F23" s="17" t="s">
        <v>149</v>
      </c>
      <c r="G23" s="17" t="s">
        <v>146</v>
      </c>
      <c r="H23" s="17">
        <v>37</v>
      </c>
    </row>
    <row r="24" spans="2:8" x14ac:dyDescent="0.3">
      <c r="B24" s="17" t="s">
        <v>149</v>
      </c>
      <c r="C24" s="17" t="s">
        <v>147</v>
      </c>
      <c r="D24" s="17">
        <v>14</v>
      </c>
      <c r="F24" s="17" t="s">
        <v>149</v>
      </c>
      <c r="G24" s="17" t="s">
        <v>147</v>
      </c>
      <c r="H24" s="17">
        <v>2</v>
      </c>
    </row>
  </sheetData>
  <dataConsolidate topLabels="1">
    <dataRefs count="4">
      <dataRef ref="B3:D12" sheet="분석작업-2"/>
      <dataRef ref="F3:H12" sheet="분석작업-2"/>
      <dataRef ref="B15:D24" sheet="분석작업-2"/>
      <dataRef ref="F15:H24" sheet="분석작업-2"/>
    </dataRefs>
  </dataConsolidate>
  <phoneticPr fontId="1" type="noConversion"/>
  <dataValidations count="1">
    <dataValidation type="list" imeMode="halfHangul" allowBlank="1" showInputMessage="1" promptTitle="시험 입력" prompt="목록에서 선택하고 목록에 없는 시험은 입력하시오." sqref="C4:C12 G4:G12 C16:C24 G16:G24" xr:uid="{BC6F53FA-5417-4FB4-B4C2-4DF4EA37DA26}">
      <formula1>"중간고사, 기말고사, 수행평가"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4F6BA-CB74-469F-A71C-5C150AEFE83D}">
  <sheetPr codeName="Sheet7"/>
  <dimension ref="B2:F15"/>
  <sheetViews>
    <sheetView topLeftCell="A7" workbookViewId="0">
      <selection activeCell="L25" sqref="L25"/>
    </sheetView>
  </sheetViews>
  <sheetFormatPr defaultRowHeight="16.5" x14ac:dyDescent="0.3"/>
  <cols>
    <col min="2" max="2" width="13.75" customWidth="1"/>
    <col min="3" max="3" width="10.875" bestFit="1" customWidth="1"/>
    <col min="4" max="4" width="9.125" bestFit="1" customWidth="1"/>
    <col min="5" max="5" width="10.875" bestFit="1" customWidth="1"/>
    <col min="6" max="6" width="12.625" bestFit="1" customWidth="1"/>
  </cols>
  <sheetData>
    <row r="2" spans="2:6" x14ac:dyDescent="0.3">
      <c r="B2" t="s">
        <v>157</v>
      </c>
    </row>
    <row r="3" spans="2:6" x14ac:dyDescent="0.3">
      <c r="B3" s="17" t="s">
        <v>2</v>
      </c>
      <c r="C3" s="17" t="s">
        <v>3</v>
      </c>
      <c r="D3" s="17" t="s">
        <v>4</v>
      </c>
      <c r="E3" s="17" t="s">
        <v>5</v>
      </c>
      <c r="F3" s="17" t="s">
        <v>6</v>
      </c>
    </row>
    <row r="4" spans="2:6" x14ac:dyDescent="0.3">
      <c r="B4" s="17" t="s">
        <v>102</v>
      </c>
      <c r="C4" s="17">
        <v>2920000</v>
      </c>
      <c r="D4" s="17">
        <v>4</v>
      </c>
      <c r="E4" s="17">
        <v>1350000</v>
      </c>
      <c r="F4" s="17">
        <v>392500</v>
      </c>
    </row>
    <row r="5" spans="2:6" x14ac:dyDescent="0.3">
      <c r="B5" s="17" t="s">
        <v>103</v>
      </c>
      <c r="C5" s="17">
        <v>1525000</v>
      </c>
      <c r="D5" s="17">
        <v>2</v>
      </c>
      <c r="E5" s="17">
        <v>975000</v>
      </c>
      <c r="F5" s="17">
        <v>193750</v>
      </c>
    </row>
    <row r="6" spans="2:6" x14ac:dyDescent="0.3">
      <c r="B6" s="17" t="s">
        <v>104</v>
      </c>
      <c r="C6" s="17">
        <v>50000</v>
      </c>
      <c r="D6" s="17">
        <v>2</v>
      </c>
      <c r="E6" s="17">
        <v>20000</v>
      </c>
      <c r="F6" s="17">
        <v>15000</v>
      </c>
    </row>
    <row r="7" spans="2:6" x14ac:dyDescent="0.3">
      <c r="B7" s="17" t="s">
        <v>105</v>
      </c>
      <c r="C7" s="17">
        <v>1475000</v>
      </c>
      <c r="D7" s="17">
        <v>3</v>
      </c>
      <c r="E7" s="17">
        <v>900000</v>
      </c>
      <c r="F7" s="17">
        <v>183333</v>
      </c>
    </row>
    <row r="8" spans="2:6" x14ac:dyDescent="0.3">
      <c r="B8" s="17" t="s">
        <v>106</v>
      </c>
      <c r="C8" s="17">
        <v>250000</v>
      </c>
      <c r="D8" s="17">
        <v>2</v>
      </c>
      <c r="E8" s="17">
        <v>100000</v>
      </c>
      <c r="F8" s="17">
        <v>75000</v>
      </c>
    </row>
    <row r="9" spans="2:6" x14ac:dyDescent="0.3">
      <c r="B9" s="17" t="s">
        <v>107</v>
      </c>
      <c r="C9" s="17">
        <v>1233333</v>
      </c>
      <c r="D9" s="17">
        <v>2</v>
      </c>
      <c r="E9" s="17">
        <v>556666</v>
      </c>
      <c r="F9" s="17">
        <v>188333</v>
      </c>
    </row>
    <row r="10" spans="2:6" x14ac:dyDescent="0.3">
      <c r="B10" s="17" t="s">
        <v>108</v>
      </c>
      <c r="C10" s="17">
        <v>218333</v>
      </c>
      <c r="D10" s="17">
        <v>3</v>
      </c>
      <c r="E10" s="17">
        <v>106666</v>
      </c>
      <c r="F10" s="17">
        <v>39833</v>
      </c>
    </row>
    <row r="11" spans="2:6" x14ac:dyDescent="0.3">
      <c r="B11" s="17" t="s">
        <v>109</v>
      </c>
      <c r="C11" s="17">
        <v>32000</v>
      </c>
      <c r="D11" s="17">
        <v>2</v>
      </c>
      <c r="E11" s="17">
        <v>11666</v>
      </c>
      <c r="F11" s="17">
        <v>8888</v>
      </c>
    </row>
    <row r="12" spans="2:6" x14ac:dyDescent="0.3">
      <c r="B12" s="17" t="s">
        <v>110</v>
      </c>
      <c r="C12" s="17">
        <v>275000</v>
      </c>
      <c r="D12" s="17">
        <v>1</v>
      </c>
      <c r="E12" s="17">
        <v>200000</v>
      </c>
      <c r="F12" s="17">
        <v>50000</v>
      </c>
    </row>
    <row r="13" spans="2:6" x14ac:dyDescent="0.3">
      <c r="B13" s="17" t="s">
        <v>111</v>
      </c>
      <c r="C13" s="17">
        <v>1291666</v>
      </c>
      <c r="D13" s="17">
        <v>1</v>
      </c>
      <c r="E13" s="17">
        <v>983333</v>
      </c>
      <c r="F13" s="17">
        <v>215000</v>
      </c>
    </row>
    <row r="14" spans="2:6" x14ac:dyDescent="0.3">
      <c r="B14" s="17" t="s">
        <v>112</v>
      </c>
      <c r="C14" s="17">
        <v>600000</v>
      </c>
      <c r="D14" s="17">
        <v>4</v>
      </c>
      <c r="E14" s="17">
        <v>300000</v>
      </c>
      <c r="F14" s="17">
        <v>75000</v>
      </c>
    </row>
    <row r="15" spans="2:6" x14ac:dyDescent="0.3">
      <c r="B15" s="17" t="s">
        <v>113</v>
      </c>
      <c r="C15" s="17">
        <v>633333</v>
      </c>
      <c r="D15" s="17">
        <v>3</v>
      </c>
      <c r="E15" s="17">
        <v>296666</v>
      </c>
      <c r="F15" s="17">
        <v>105111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35B6-15EF-4ACE-9A9C-D914C787EFE8}">
  <sheetPr codeName="Sheet8"/>
  <dimension ref="A1:F30"/>
  <sheetViews>
    <sheetView workbookViewId="0">
      <selection activeCell="I11" sqref="I11"/>
    </sheetView>
  </sheetViews>
  <sheetFormatPr defaultRowHeight="16.5" x14ac:dyDescent="0.3"/>
  <cols>
    <col min="1" max="1" width="10.125" customWidth="1"/>
    <col min="2" max="2" width="7.875" customWidth="1"/>
    <col min="3" max="3" width="9" bestFit="1" customWidth="1"/>
    <col min="4" max="4" width="9.875" bestFit="1" customWidth="1"/>
    <col min="5" max="5" width="10" customWidth="1"/>
    <col min="6" max="6" width="2.625" customWidth="1"/>
    <col min="7" max="7" width="11.5" customWidth="1"/>
  </cols>
  <sheetData>
    <row r="1" spans="1:6" x14ac:dyDescent="0.3">
      <c r="A1" t="s">
        <v>52</v>
      </c>
    </row>
    <row r="2" spans="1:6" x14ac:dyDescent="0.3">
      <c r="A2" s="1" t="s">
        <v>1</v>
      </c>
      <c r="B2" s="1" t="s">
        <v>53</v>
      </c>
      <c r="C2" s="1" t="s">
        <v>2</v>
      </c>
      <c r="D2" s="1" t="s">
        <v>3</v>
      </c>
      <c r="E2" s="1" t="s">
        <v>158</v>
      </c>
      <c r="F2" s="29"/>
    </row>
    <row r="3" spans="1:6" x14ac:dyDescent="0.3">
      <c r="A3" s="1" t="s">
        <v>7</v>
      </c>
      <c r="B3" s="1" t="s">
        <v>8</v>
      </c>
      <c r="C3" s="1" t="s">
        <v>9</v>
      </c>
      <c r="D3" s="30">
        <v>400000</v>
      </c>
      <c r="E3" s="31">
        <v>40000</v>
      </c>
      <c r="F3" s="32"/>
    </row>
    <row r="4" spans="1:6" x14ac:dyDescent="0.3">
      <c r="A4" s="1" t="s">
        <v>10</v>
      </c>
      <c r="B4" s="1" t="s">
        <v>8</v>
      </c>
      <c r="C4" s="1" t="s">
        <v>11</v>
      </c>
      <c r="D4" s="30">
        <v>350000</v>
      </c>
      <c r="E4" s="31">
        <v>17500</v>
      </c>
      <c r="F4" s="32"/>
    </row>
    <row r="5" spans="1:6" x14ac:dyDescent="0.3">
      <c r="A5" s="1" t="s">
        <v>12</v>
      </c>
      <c r="B5" s="1" t="s">
        <v>8</v>
      </c>
      <c r="C5" s="1" t="s">
        <v>13</v>
      </c>
      <c r="D5" s="30">
        <v>3540000</v>
      </c>
      <c r="E5" s="31">
        <v>424800</v>
      </c>
      <c r="F5" s="32"/>
    </row>
    <row r="6" spans="1:6" x14ac:dyDescent="0.3">
      <c r="A6" s="1" t="s">
        <v>35</v>
      </c>
      <c r="B6" s="1" t="s">
        <v>23</v>
      </c>
      <c r="C6" s="1" t="s">
        <v>9</v>
      </c>
      <c r="D6" s="30">
        <v>1000000</v>
      </c>
      <c r="E6" s="31">
        <v>0</v>
      </c>
      <c r="F6" s="32"/>
    </row>
    <row r="7" spans="1:6" x14ac:dyDescent="0.3">
      <c r="A7" s="1" t="s">
        <v>14</v>
      </c>
      <c r="B7" s="1" t="s">
        <v>15</v>
      </c>
      <c r="C7" s="1" t="s">
        <v>16</v>
      </c>
      <c r="D7" s="30">
        <v>1200000</v>
      </c>
      <c r="E7" s="31">
        <v>168000</v>
      </c>
      <c r="F7" s="32"/>
    </row>
    <row r="8" spans="1:6" x14ac:dyDescent="0.3">
      <c r="A8" s="1" t="s">
        <v>17</v>
      </c>
      <c r="B8" s="1" t="s">
        <v>18</v>
      </c>
      <c r="C8" s="1" t="s">
        <v>16</v>
      </c>
      <c r="D8" s="30">
        <v>2350000</v>
      </c>
      <c r="E8" s="31">
        <v>94000</v>
      </c>
      <c r="F8" s="32"/>
    </row>
    <row r="9" spans="1:6" x14ac:dyDescent="0.3">
      <c r="A9" s="1" t="s">
        <v>19</v>
      </c>
      <c r="B9" s="1" t="s">
        <v>20</v>
      </c>
      <c r="C9" s="1" t="s">
        <v>21</v>
      </c>
      <c r="D9" s="30">
        <v>250000</v>
      </c>
      <c r="E9" s="31">
        <v>37500</v>
      </c>
      <c r="F9" s="32"/>
    </row>
    <row r="10" spans="1:6" x14ac:dyDescent="0.3">
      <c r="A10" s="1" t="s">
        <v>22</v>
      </c>
      <c r="B10" s="1" t="s">
        <v>23</v>
      </c>
      <c r="C10" s="1" t="s">
        <v>24</v>
      </c>
      <c r="D10" s="30">
        <v>250000</v>
      </c>
      <c r="E10" s="31">
        <v>22500</v>
      </c>
      <c r="F10" s="32"/>
    </row>
    <row r="11" spans="1:6" x14ac:dyDescent="0.3">
      <c r="A11" s="1" t="s">
        <v>25</v>
      </c>
      <c r="B11" s="1" t="s">
        <v>8</v>
      </c>
      <c r="C11" s="1" t="s">
        <v>26</v>
      </c>
      <c r="D11" s="30">
        <v>780000</v>
      </c>
      <c r="E11" s="31">
        <v>85800</v>
      </c>
      <c r="F11" s="32"/>
    </row>
    <row r="12" spans="1:6" x14ac:dyDescent="0.3">
      <c r="A12" s="1" t="s">
        <v>27</v>
      </c>
      <c r="B12" s="1" t="s">
        <v>20</v>
      </c>
      <c r="C12" s="1" t="s">
        <v>28</v>
      </c>
      <c r="D12" s="30">
        <v>1100000</v>
      </c>
      <c r="E12" s="31">
        <v>121000</v>
      </c>
      <c r="F12" s="32"/>
    </row>
    <row r="13" spans="1:6" x14ac:dyDescent="0.3">
      <c r="A13" s="1" t="s">
        <v>29</v>
      </c>
      <c r="B13" s="1" t="s">
        <v>8</v>
      </c>
      <c r="C13" s="1" t="s">
        <v>28</v>
      </c>
      <c r="D13" s="30">
        <v>1950000</v>
      </c>
      <c r="E13" s="31">
        <v>-1</v>
      </c>
      <c r="F13" s="32"/>
    </row>
    <row r="14" spans="1:6" x14ac:dyDescent="0.3">
      <c r="A14" s="1" t="s">
        <v>30</v>
      </c>
      <c r="B14" s="1" t="s">
        <v>15</v>
      </c>
      <c r="C14" s="1" t="s">
        <v>31</v>
      </c>
      <c r="D14" s="30">
        <v>600000</v>
      </c>
      <c r="E14" s="31">
        <v>54000</v>
      </c>
      <c r="F14" s="32"/>
    </row>
    <row r="15" spans="1:6" x14ac:dyDescent="0.3">
      <c r="A15" s="1" t="s">
        <v>32</v>
      </c>
      <c r="B15" s="1" t="s">
        <v>15</v>
      </c>
      <c r="C15" s="1" t="s">
        <v>24</v>
      </c>
      <c r="D15" s="30">
        <v>210000</v>
      </c>
      <c r="E15" s="31">
        <v>29400</v>
      </c>
      <c r="F15" s="32"/>
    </row>
    <row r="16" spans="1:6" x14ac:dyDescent="0.3">
      <c r="A16" s="1" t="s">
        <v>33</v>
      </c>
      <c r="B16" s="1" t="s">
        <v>20</v>
      </c>
      <c r="C16" s="1" t="s">
        <v>34</v>
      </c>
      <c r="D16" s="30">
        <v>32000</v>
      </c>
      <c r="E16" s="31">
        <v>960</v>
      </c>
      <c r="F16" s="32"/>
    </row>
    <row r="17" spans="1:6" x14ac:dyDescent="0.3">
      <c r="A17" s="1" t="s">
        <v>36</v>
      </c>
      <c r="B17" s="1" t="s">
        <v>8</v>
      </c>
      <c r="C17" s="1" t="s">
        <v>11</v>
      </c>
      <c r="D17" s="30">
        <v>560000</v>
      </c>
      <c r="E17" s="31">
        <v>67200</v>
      </c>
      <c r="F17" s="32"/>
    </row>
    <row r="18" spans="1:6" x14ac:dyDescent="0.3">
      <c r="A18" s="1" t="s">
        <v>37</v>
      </c>
      <c r="B18" s="1" t="s">
        <v>23</v>
      </c>
      <c r="C18" s="1" t="s">
        <v>34</v>
      </c>
      <c r="D18" s="30">
        <v>25000</v>
      </c>
      <c r="E18" s="31">
        <v>1000</v>
      </c>
      <c r="F18" s="32"/>
    </row>
    <row r="19" spans="1:6" x14ac:dyDescent="0.3">
      <c r="A19" s="1" t="s">
        <v>38</v>
      </c>
      <c r="B19" s="1" t="s">
        <v>20</v>
      </c>
      <c r="C19" s="1" t="s">
        <v>21</v>
      </c>
      <c r="D19" s="30">
        <v>300000</v>
      </c>
      <c r="E19" s="31">
        <v>27000</v>
      </c>
      <c r="F19" s="32"/>
    </row>
    <row r="20" spans="1:6" x14ac:dyDescent="0.3">
      <c r="A20" s="1" t="s">
        <v>39</v>
      </c>
      <c r="B20" s="1" t="s">
        <v>15</v>
      </c>
      <c r="C20" s="1" t="s">
        <v>9</v>
      </c>
      <c r="D20" s="30">
        <v>1500000</v>
      </c>
      <c r="E20" s="31">
        <v>-1</v>
      </c>
      <c r="F20" s="32"/>
    </row>
    <row r="21" spans="1:6" x14ac:dyDescent="0.3">
      <c r="A21" s="1" t="s">
        <v>40</v>
      </c>
      <c r="B21" s="1" t="s">
        <v>18</v>
      </c>
      <c r="C21" s="1" t="s">
        <v>34</v>
      </c>
      <c r="D21" s="30">
        <v>39000</v>
      </c>
      <c r="E21" s="31">
        <v>3510</v>
      </c>
      <c r="F21" s="32"/>
    </row>
    <row r="22" spans="1:6" x14ac:dyDescent="0.3">
      <c r="A22" s="1" t="s">
        <v>41</v>
      </c>
      <c r="B22" s="1" t="s">
        <v>18</v>
      </c>
      <c r="C22" s="1" t="s">
        <v>16</v>
      </c>
      <c r="D22" s="30">
        <v>150000</v>
      </c>
      <c r="E22" s="31">
        <v>7500</v>
      </c>
      <c r="F22" s="32"/>
    </row>
    <row r="23" spans="1:6" x14ac:dyDescent="0.3">
      <c r="A23" s="1" t="s">
        <v>44</v>
      </c>
      <c r="B23" s="1" t="s">
        <v>23</v>
      </c>
      <c r="C23" s="1" t="s">
        <v>45</v>
      </c>
      <c r="D23" s="30">
        <v>50000</v>
      </c>
      <c r="E23" s="31">
        <v>0</v>
      </c>
      <c r="F23" s="32"/>
    </row>
    <row r="24" spans="1:6" x14ac:dyDescent="0.3">
      <c r="A24" s="1" t="s">
        <v>42</v>
      </c>
      <c r="B24" s="1" t="s">
        <v>20</v>
      </c>
      <c r="C24" s="1" t="s">
        <v>24</v>
      </c>
      <c r="D24" s="30">
        <v>195000</v>
      </c>
      <c r="E24" s="31">
        <v>13650</v>
      </c>
      <c r="F24" s="32"/>
    </row>
    <row r="25" spans="1:6" x14ac:dyDescent="0.3">
      <c r="A25" s="1" t="s">
        <v>43</v>
      </c>
      <c r="B25" s="1" t="s">
        <v>20</v>
      </c>
      <c r="C25" s="1" t="s">
        <v>26</v>
      </c>
      <c r="D25" s="30">
        <v>1860000</v>
      </c>
      <c r="E25" s="31">
        <v>223200</v>
      </c>
      <c r="F25" s="32"/>
    </row>
    <row r="26" spans="1:6" x14ac:dyDescent="0.3">
      <c r="A26" s="1" t="s">
        <v>46</v>
      </c>
      <c r="B26" s="1" t="s">
        <v>15</v>
      </c>
      <c r="C26" s="1" t="s">
        <v>26</v>
      </c>
      <c r="D26" s="30">
        <v>1235000</v>
      </c>
      <c r="E26" s="31">
        <v>86450</v>
      </c>
      <c r="F26" s="32"/>
    </row>
    <row r="27" spans="1:6" x14ac:dyDescent="0.3">
      <c r="A27" s="1" t="s">
        <v>47</v>
      </c>
      <c r="B27" s="1" t="s">
        <v>23</v>
      </c>
      <c r="C27" s="1" t="s">
        <v>9</v>
      </c>
      <c r="D27" s="30">
        <v>3000000</v>
      </c>
      <c r="E27" s="31">
        <v>60000</v>
      </c>
      <c r="F27" s="32"/>
    </row>
    <row r="28" spans="1:6" x14ac:dyDescent="0.3">
      <c r="A28" s="1" t="s">
        <v>48</v>
      </c>
      <c r="B28" s="1" t="s">
        <v>15</v>
      </c>
      <c r="C28" s="1" t="s">
        <v>49</v>
      </c>
      <c r="D28" s="30">
        <v>250000</v>
      </c>
      <c r="E28" s="31">
        <v>0</v>
      </c>
      <c r="F28" s="32"/>
    </row>
    <row r="29" spans="1:6" x14ac:dyDescent="0.3">
      <c r="A29" s="1" t="s">
        <v>50</v>
      </c>
      <c r="B29" s="1" t="s">
        <v>18</v>
      </c>
      <c r="C29" s="1" t="s">
        <v>11</v>
      </c>
      <c r="D29" s="30">
        <v>990000</v>
      </c>
      <c r="E29" s="31">
        <v>79200</v>
      </c>
      <c r="F29" s="32"/>
    </row>
    <row r="30" spans="1:6" x14ac:dyDescent="0.3">
      <c r="A30" s="1" t="s">
        <v>51</v>
      </c>
      <c r="B30" s="1" t="s">
        <v>18</v>
      </c>
      <c r="C30" s="1" t="s">
        <v>13</v>
      </c>
      <c r="D30" s="30">
        <v>2300000</v>
      </c>
      <c r="E30" s="31">
        <v>184000</v>
      </c>
      <c r="F30" s="32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C0A87F-F111-40BC-8630-4D911EE7A340}">
  <sheetPr codeName="Sheet1"/>
  <dimension ref="A2:H30"/>
  <sheetViews>
    <sheetView workbookViewId="0">
      <selection activeCell="K15" sqref="K15"/>
    </sheetView>
  </sheetViews>
  <sheetFormatPr defaultRowHeight="16.5" x14ac:dyDescent="0.3"/>
  <cols>
    <col min="1" max="1" width="11.125" bestFit="1" customWidth="1"/>
    <col min="2" max="2" width="10.25" customWidth="1"/>
    <col min="3" max="3" width="13.75" customWidth="1"/>
    <col min="4" max="4" width="9.75" customWidth="1"/>
    <col min="5" max="5" width="10.875" bestFit="1" customWidth="1"/>
    <col min="6" max="6" width="12.375" customWidth="1"/>
    <col min="8" max="8" width="10.5" bestFit="1" customWidth="1"/>
  </cols>
  <sheetData>
    <row r="2" spans="1:8" x14ac:dyDescent="0.3">
      <c r="A2" t="s">
        <v>52</v>
      </c>
    </row>
    <row r="3" spans="1:8" x14ac:dyDescent="0.3">
      <c r="A3" s="1" t="s">
        <v>95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  <c r="H3" s="17" t="s">
        <v>2</v>
      </c>
    </row>
    <row r="4" spans="1:8" x14ac:dyDescent="0.3">
      <c r="A4" s="2">
        <v>44274</v>
      </c>
      <c r="B4" s="1" t="s">
        <v>113</v>
      </c>
      <c r="C4" s="33">
        <v>560000</v>
      </c>
      <c r="D4" s="24">
        <v>5</v>
      </c>
      <c r="E4" s="33">
        <v>100000</v>
      </c>
      <c r="F4" s="24">
        <f>(C4-E4)/D4</f>
        <v>92000</v>
      </c>
      <c r="H4" s="17" t="s">
        <v>102</v>
      </c>
    </row>
    <row r="5" spans="1:8" x14ac:dyDescent="0.3">
      <c r="A5" s="2"/>
      <c r="B5" s="1"/>
      <c r="C5" s="33"/>
      <c r="D5" s="24"/>
      <c r="E5" s="33"/>
      <c r="F5" s="24"/>
      <c r="H5" s="17" t="s">
        <v>103</v>
      </c>
    </row>
    <row r="6" spans="1:8" x14ac:dyDescent="0.3">
      <c r="A6" s="2"/>
      <c r="B6" s="1"/>
      <c r="C6" s="33"/>
      <c r="D6" s="24"/>
      <c r="E6" s="33"/>
      <c r="F6" s="24"/>
      <c r="H6" s="17" t="s">
        <v>104</v>
      </c>
    </row>
    <row r="7" spans="1:8" x14ac:dyDescent="0.3">
      <c r="A7" s="2"/>
      <c r="B7" s="1"/>
      <c r="C7" s="33"/>
      <c r="D7" s="24"/>
      <c r="E7" s="33"/>
      <c r="F7" s="24"/>
      <c r="H7" s="17" t="s">
        <v>105</v>
      </c>
    </row>
    <row r="8" spans="1:8" x14ac:dyDescent="0.3">
      <c r="A8" s="2"/>
      <c r="B8" s="1"/>
      <c r="C8" s="33"/>
      <c r="D8" s="24"/>
      <c r="E8" s="33"/>
      <c r="F8" s="24"/>
      <c r="H8" s="17" t="s">
        <v>106</v>
      </c>
    </row>
    <row r="9" spans="1:8" x14ac:dyDescent="0.3">
      <c r="A9" s="2"/>
      <c r="B9" s="1"/>
      <c r="C9" s="33"/>
      <c r="D9" s="24"/>
      <c r="E9" s="33"/>
      <c r="F9" s="24"/>
      <c r="H9" s="17" t="s">
        <v>107</v>
      </c>
    </row>
    <row r="10" spans="1:8" x14ac:dyDescent="0.3">
      <c r="A10" s="2"/>
      <c r="B10" s="1"/>
      <c r="C10" s="33"/>
      <c r="D10" s="24"/>
      <c r="E10" s="33"/>
      <c r="F10" s="24"/>
      <c r="H10" s="17" t="s">
        <v>108</v>
      </c>
    </row>
    <row r="11" spans="1:8" x14ac:dyDescent="0.3">
      <c r="A11" s="2"/>
      <c r="B11" s="1"/>
      <c r="C11" s="33"/>
      <c r="D11" s="24"/>
      <c r="E11" s="33"/>
      <c r="F11" s="24"/>
      <c r="H11" s="17" t="s">
        <v>109</v>
      </c>
    </row>
    <row r="12" spans="1:8" x14ac:dyDescent="0.3">
      <c r="A12" s="2"/>
      <c r="B12" s="1"/>
      <c r="C12" s="33"/>
      <c r="D12" s="24"/>
      <c r="E12" s="33"/>
      <c r="F12" s="24"/>
      <c r="H12" s="17" t="s">
        <v>110</v>
      </c>
    </row>
    <row r="13" spans="1:8" x14ac:dyDescent="0.3">
      <c r="A13" s="2"/>
      <c r="B13" s="1"/>
      <c r="C13" s="33"/>
      <c r="D13" s="24"/>
      <c r="E13" s="33"/>
      <c r="F13" s="24"/>
      <c r="H13" s="17" t="s">
        <v>111</v>
      </c>
    </row>
    <row r="14" spans="1:8" x14ac:dyDescent="0.3">
      <c r="A14" s="2"/>
      <c r="B14" s="1"/>
      <c r="C14" s="33"/>
      <c r="D14" s="24"/>
      <c r="E14" s="33"/>
      <c r="F14" s="24"/>
      <c r="H14" s="17" t="s">
        <v>112</v>
      </c>
    </row>
    <row r="15" spans="1:8" x14ac:dyDescent="0.3">
      <c r="A15" s="2"/>
      <c r="B15" s="1"/>
      <c r="C15" s="33"/>
      <c r="D15" s="24"/>
      <c r="E15" s="33"/>
      <c r="F15" s="24"/>
      <c r="H15" s="17" t="s">
        <v>113</v>
      </c>
    </row>
    <row r="16" spans="1:8" x14ac:dyDescent="0.3">
      <c r="A16" s="2"/>
      <c r="B16" s="1"/>
      <c r="C16" s="33"/>
      <c r="D16" s="24"/>
      <c r="E16" s="33"/>
      <c r="F16" s="24"/>
    </row>
    <row r="17" spans="1:6" x14ac:dyDescent="0.3">
      <c r="A17" s="24"/>
      <c r="B17" s="24"/>
      <c r="C17" s="24"/>
      <c r="D17" s="24"/>
      <c r="E17" s="24"/>
      <c r="F17" s="24"/>
    </row>
    <row r="18" spans="1:6" x14ac:dyDescent="0.3">
      <c r="A18" s="24"/>
      <c r="B18" s="24"/>
      <c r="C18" s="24"/>
      <c r="D18" s="24"/>
      <c r="E18" s="24"/>
      <c r="F18" s="24"/>
    </row>
    <row r="19" spans="1:6" x14ac:dyDescent="0.3">
      <c r="A19" s="24"/>
      <c r="B19" s="24"/>
      <c r="C19" s="24"/>
      <c r="D19" s="24"/>
      <c r="E19" s="24"/>
      <c r="F19" s="24"/>
    </row>
    <row r="20" spans="1:6" x14ac:dyDescent="0.3">
      <c r="A20" s="2"/>
      <c r="B20" s="1"/>
      <c r="C20" s="33"/>
      <c r="D20" s="24"/>
      <c r="E20" s="33"/>
      <c r="F20" s="24"/>
    </row>
    <row r="21" spans="1:6" x14ac:dyDescent="0.3">
      <c r="A21" s="2"/>
      <c r="B21" s="1"/>
      <c r="C21" s="33"/>
      <c r="D21" s="24"/>
      <c r="E21" s="33"/>
      <c r="F21" s="24"/>
    </row>
    <row r="22" spans="1:6" x14ac:dyDescent="0.3">
      <c r="A22" s="24"/>
      <c r="B22" s="24"/>
      <c r="C22" s="24"/>
      <c r="D22" s="24"/>
      <c r="E22" s="24"/>
      <c r="F22" s="24"/>
    </row>
    <row r="23" spans="1:6" x14ac:dyDescent="0.3">
      <c r="A23" s="24"/>
      <c r="B23" s="24"/>
      <c r="C23" s="24"/>
      <c r="D23" s="24"/>
      <c r="E23" s="24"/>
      <c r="F23" s="24"/>
    </row>
    <row r="24" spans="1:6" x14ac:dyDescent="0.3">
      <c r="A24" s="24"/>
      <c r="B24" s="24"/>
      <c r="C24" s="24"/>
      <c r="D24" s="24"/>
      <c r="E24" s="24"/>
      <c r="F24" s="24"/>
    </row>
    <row r="25" spans="1:6" x14ac:dyDescent="0.3">
      <c r="A25" s="24"/>
      <c r="B25" s="24"/>
      <c r="C25" s="24"/>
      <c r="D25" s="24"/>
      <c r="E25" s="24"/>
      <c r="F25" s="24"/>
    </row>
    <row r="26" spans="1:6" x14ac:dyDescent="0.3">
      <c r="A26" s="24"/>
      <c r="B26" s="24"/>
      <c r="C26" s="24"/>
      <c r="D26" s="24"/>
      <c r="E26" s="24"/>
      <c r="F26" s="24"/>
    </row>
    <row r="27" spans="1:6" x14ac:dyDescent="0.3">
      <c r="A27" s="24"/>
      <c r="B27" s="24"/>
      <c r="C27" s="24"/>
      <c r="D27" s="24"/>
      <c r="E27" s="24"/>
      <c r="F27" s="24"/>
    </row>
    <row r="28" spans="1:6" x14ac:dyDescent="0.3">
      <c r="A28" s="24"/>
      <c r="B28" s="24"/>
      <c r="C28" s="24"/>
      <c r="D28" s="24"/>
      <c r="E28" s="24"/>
      <c r="F28" s="24"/>
    </row>
    <row r="29" spans="1:6" x14ac:dyDescent="0.3">
      <c r="A29" s="24"/>
      <c r="B29" s="24"/>
      <c r="C29" s="24"/>
      <c r="D29" s="24"/>
      <c r="E29" s="24"/>
      <c r="F29" s="24"/>
    </row>
    <row r="30" spans="1:6" x14ac:dyDescent="0.3">
      <c r="A30" s="24"/>
      <c r="B30" s="24"/>
      <c r="C30" s="24"/>
      <c r="D30" s="24"/>
      <c r="E30" s="24"/>
      <c r="F30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비품등록">
          <controlPr defaultSize="0" autoLine="0" r:id="rId4">
            <anchor moveWithCells="1">
              <from>
                <xdr:col>4</xdr:col>
                <xdr:colOff>466725</xdr:colOff>
                <xdr:row>0</xdr:row>
                <xdr:rowOff>57150</xdr:rowOff>
              </from>
              <to>
                <xdr:col>5</xdr:col>
                <xdr:colOff>933450</xdr:colOff>
                <xdr:row>1</xdr:row>
                <xdr:rowOff>142875</xdr:rowOff>
              </to>
            </anchor>
          </controlPr>
        </control>
      </mc:Choice>
      <mc:Fallback>
        <control shapeId="2049" r:id="rId3" name="cmd비품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진영 선</cp:lastModifiedBy>
  <dcterms:created xsi:type="dcterms:W3CDTF">2023-05-12T10:51:28Z</dcterms:created>
  <dcterms:modified xsi:type="dcterms:W3CDTF">2025-02-08T06:43:28Z</dcterms:modified>
</cp:coreProperties>
</file>