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현우\Desktop\기출\10회\"/>
    </mc:Choice>
  </mc:AlternateContent>
  <xr:revisionPtr revIDLastSave="0" documentId="13_ncr:1_{48591808-24FF-4878-B818-518E963D9065}" xr6:coauthVersionLast="47" xr6:coauthVersionMax="47" xr10:uidLastSave="{00000000-0000-0000-0000-000000000000}"/>
  <bookViews>
    <workbookView xWindow="-108" yWindow="-108" windowWidth="23256" windowHeight="12456" activeTab="3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3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9" i="3" l="1" a="1"/>
  <c r="B39" i="3" s="1"/>
  <c r="B40" i="3" a="1"/>
  <c r="B40" i="3" s="1"/>
  <c r="B41" i="3" a="1"/>
  <c r="B41" i="3" s="1"/>
  <c r="B42" i="3" a="1"/>
  <c r="B42" i="3"/>
  <c r="B38" i="3" a="1"/>
  <c r="B38" i="3"/>
  <c r="F41" i="3"/>
  <c r="F42" i="3"/>
  <c r="D38" i="3"/>
  <c r="I35" i="3" a="1"/>
  <c r="I35" i="3" s="1"/>
  <c r="J35" i="3" a="1"/>
  <c r="J35" i="3" s="1"/>
  <c r="I36" i="3" a="1"/>
  <c r="I36" i="3" s="1"/>
  <c r="J36" i="3" a="1"/>
  <c r="J36" i="3"/>
  <c r="J34" i="3" a="1"/>
  <c r="J34" i="3" s="1"/>
  <c r="I34" i="3" a="1"/>
  <c r="I34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J2" i="1"/>
  <c r="A33" i="1"/>
  <c r="F4" i="8"/>
  <c r="I8" i="3"/>
  <c r="I20" i="3"/>
  <c r="I9" i="3"/>
  <c r="I21" i="3"/>
  <c r="I10" i="3"/>
  <c r="I22" i="3"/>
  <c r="I11" i="3"/>
  <c r="I23" i="3"/>
  <c r="I12" i="3"/>
  <c r="I24" i="3"/>
  <c r="I13" i="3"/>
  <c r="I25" i="3"/>
  <c r="I14" i="3"/>
  <c r="I26" i="3"/>
  <c r="I15" i="3"/>
  <c r="I27" i="3"/>
  <c r="I4" i="3"/>
  <c r="I16" i="3"/>
  <c r="I28" i="3"/>
  <c r="I5" i="3"/>
  <c r="I17" i="3"/>
  <c r="I29" i="3"/>
  <c r="I6" i="3"/>
  <c r="I18" i="3"/>
  <c r="I30" i="3"/>
  <c r="I7" i="3"/>
  <c r="I19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4E5CB5-76EA-4F09-84FD-6529030C6D54}" sourceFile="C:\Users\강현우\Desktop\기출\10회\비품구매내역.xlsx" keepAlive="1" name="비품구매내역" type="5" refreshedVersion="8" background="1">
    <dbPr connection="Provider=Microsoft.ACE.OLEDB.12.0;User ID=Admin;Data Source=C:\Users\강현우\Desktop\기출\10회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sharedStrings.xml><?xml version="1.0" encoding="utf-8"?>
<sst xmlns="http://schemas.openxmlformats.org/spreadsheetml/2006/main" count="583" uniqueCount="175">
  <si>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</si>
  <si>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</si>
  <si>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</si>
  <si>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</si>
  <si>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</si>
  <si>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</si>
  <si>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</si>
  <si>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</si>
  <si>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</si>
  <si>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</si>
  <si>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</si>
  <si>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</si>
  <si>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</si>
  <si>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</si>
  <si>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</si>
  <si>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</si>
  <si>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</si>
  <si>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</si>
  <si>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</si>
  <si>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</si>
  <si>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</si>
  <si>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</si>
  <si>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</si>
  <si>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</si>
  <si>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</si>
  <si>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</si>
  <si>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</si>
  <si>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</si>
  <si>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</si>
  <si>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</si>
  <si>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</si>
  <si>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</si>
  <si>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</si>
  <si>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</si>
  <si>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</si>
  <si>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</si>
  <si>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</si>
  <si>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</si>
  <si>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</si>
  <si>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</si>
  <si>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</si>
  <si>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</si>
  <si>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</si>
  <si>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</si>
  <si>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</si>
  <si>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</si>
  <si>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</si>
  <si>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</si>
  <si>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</si>
  <si>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</si>
  <si>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</si>
  <si>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</si>
  <si>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</si>
  <si>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</si>
  <si>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</si>
  <si>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</si>
  <si>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</si>
  <si>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</si>
  <si>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</si>
  <si>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</si>
  <si>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</si>
  <si>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</si>
  <si>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</si>
  <si>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</si>
  <si>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</si>
  <si>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</si>
  <si>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</si>
  <si>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</si>
  <si>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</si>
  <si>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</si>
  <si>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</si>
  <si>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</si>
  <si>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</si>
  <si>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</si>
  <si>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</si>
  <si>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</si>
  <si>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</si>
  <si>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</si>
  <si>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</si>
  <si>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</si>
  <si>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</si>
  <si>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</si>
  <si>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</si>
  <si>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</si>
  <si>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</si>
  <si>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</si>
  <si>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</si>
  <si>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</si>
  <si>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</si>
  <si>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</si>
  <si>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</si>
  <si>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</si>
  <si>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</si>
  <si>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</si>
  <si>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</si>
  <si>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</si>
  <si>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</si>
  <si>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</si>
  <si>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</si>
  <si>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</si>
  <si>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</si>
  <si>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</si>
  <si>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</si>
  <si>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</si>
  <si>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</si>
  <si>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</si>
  <si>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</si>
  <si>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</si>
  <si>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</si>
  <si>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</si>
  <si>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</si>
  <si>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</si>
  <si>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</si>
  <si>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</si>
  <si>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</si>
  <si>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</si>
  <si>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</si>
  <si>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</si>
  <si>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</si>
  <si>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</si>
  <si>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</si>
  <si>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</si>
  <si>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</si>
  <si>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</si>
  <si>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</si>
  <si>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</si>
  <si>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</si>
  <si>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</si>
  <si>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</si>
  <si>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</si>
  <si>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</si>
  <si>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</si>
  <si>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</si>
  <si>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</si>
  <si>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</si>
  <si>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</si>
  <si>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</si>
  <si>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</si>
  <si>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</si>
  <si>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</si>
  <si>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</si>
  <si>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</si>
  <si>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</si>
  <si>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</si>
  <si>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</si>
  <si>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</si>
  <si>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</si>
  <si>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</si>
  <si>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</si>
  <si>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</si>
  <si>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</si>
  <si>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</si>
  <si>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</si>
  <si>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</si>
  <si>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</si>
  <si>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</si>
  <si>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</si>
  <si>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</si>
  <si>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</si>
  <si>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</si>
  <si>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(모두)</t>
  </si>
  <si>
    <t>가구</t>
  </si>
  <si>
    <t>전자제품</t>
  </si>
  <si>
    <t>총합계</t>
  </si>
  <si>
    <t>합계 : 잔존가치</t>
  </si>
  <si>
    <t>구입부서</t>
  </si>
  <si>
    <t>구분</t>
  </si>
  <si>
    <t>전자제품 요약</t>
  </si>
  <si>
    <t>가구 요약</t>
  </si>
  <si>
    <t>2021-01-01 - 2021-01-07</t>
  </si>
  <si>
    <t>2021-01-08 - 2021-01-14</t>
  </si>
  <si>
    <t>2021-01-15 - 2021-01-21</t>
  </si>
  <si>
    <t>2021-01-22 - 2021-01-28</t>
  </si>
  <si>
    <t>2021-01-29 - 2021-01-30</t>
  </si>
  <si>
    <t xml:space="preserve">기준일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</si>
</sst>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ED3-40BF-877D-63A21ED4D57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4746959"/>
        <c:axId val="310807119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310807119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14746959"/>
        <c:crosses val="max"/>
        <c:crossBetween val="between"/>
        <c:majorUnit val="100000"/>
      </c:valAx>
      <c:catAx>
        <c:axId val="3147469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10807119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F80525C-523D-3E41-6DB1-F367C52BF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3966BCF9-9FE7-4177-E9A5-D2AAD2432314}"/>
            </a:ext>
          </a:extLst>
        </xdr:cNvPr>
        <xdr:cNvSpPr/>
      </xdr:nvSpPr>
      <xdr:spPr>
        <a:xfrm>
          <a:off x="377952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7620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9E3796A-33FB-3989-40AF-39FF9047FCE6}"/>
            </a:ext>
          </a:extLst>
        </xdr:cNvPr>
        <xdr:cNvSpPr/>
      </xdr:nvSpPr>
      <xdr:spPr>
        <a:xfrm>
          <a:off x="3771900" y="891540"/>
          <a:ext cx="87630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464820</xdr:colOff>
          <xdr:row>0</xdr:row>
          <xdr:rowOff>60960</xdr:rowOff>
        </xdr:from>
        <xdr:to>
          <xdr:col>5</xdr:col>
          <xdr:colOff>937260</xdr:colOff>
          <xdr:row>1</xdr:row>
          <xdr:rowOff>144780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현우" refreshedDate="45520.735264120369" backgroundQuery="1" createdVersion="8" refreshedVersion="8" minRefreshableVersion="3" recordCount="28" xr:uid="{63922FCA-97FF-4AF5-BD76-19E005B82A19}">
  <cacheSource type="external" connectionId="1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2B290C-ADDE-40B4-AE62-A62546963CC6}" name="피벗 테이블1" cacheId="3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name="기준일 "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J37"/>
  <sheetViews>
    <sheetView workbookViewId="0">
      <selection activeCell="L12" sqref="L12"/>
    </sheetView>
  </sheetViews>
  <sheetFormatPr defaultRowHeight="17.399999999999999" x14ac:dyDescent="0.4"/>
  <cols>
    <col min="1" max="1" width="13.19921875" bestFit="1" customWidth="1"/>
    <col min="2" max="2" width="9.8984375" bestFit="1" customWidth="1"/>
    <col min="3" max="3" width="10.8984375" bestFit="1" customWidth="1"/>
    <col min="4" max="4" width="10" bestFit="1" customWidth="1"/>
    <col min="5" max="5" width="13.09765625" bestFit="1" customWidth="1"/>
    <col min="6" max="6" width="9" bestFit="1" customWidth="1"/>
    <col min="7" max="7" width="13.09765625" bestFit="1" customWidth="1"/>
    <col min="8" max="8" width="11.19921875" bestFit="1" customWidth="1"/>
  </cols>
  <sheetData>
    <row r="1" spans="1:10" x14ac:dyDescent="0.4">
      <c r="A1" t="s">
        <v>52</v>
      </c>
    </row>
    <row r="2" spans="1:10" x14ac:dyDescent="0.4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J2" t="b">
        <f>AND( $F3&gt;=4, $H3&gt;=LARGE( $H$3:$H$30,5))</f>
        <v>0</v>
      </c>
    </row>
    <row r="3" spans="1:10" x14ac:dyDescent="0.4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10" x14ac:dyDescent="0.4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10" x14ac:dyDescent="0.4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10" x14ac:dyDescent="0.4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10" x14ac:dyDescent="0.4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10" x14ac:dyDescent="0.4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10" x14ac:dyDescent="0.4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10" x14ac:dyDescent="0.4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10" x14ac:dyDescent="0.4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10" x14ac:dyDescent="0.4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10" x14ac:dyDescent="0.4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10" x14ac:dyDescent="0.4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10" x14ac:dyDescent="0.4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10" x14ac:dyDescent="0.4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4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4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4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4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4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4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4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4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4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4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4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4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4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4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4">
      <c r="A32" t="s">
        <v>159</v>
      </c>
    </row>
    <row r="33" spans="1:5" x14ac:dyDescent="0.4">
      <c r="A33" t="b">
        <f>AND( LEFT( B3,1)="A", E3&gt;=1000000, F3&gt;=AVERAGE($F$3:$F$30))</f>
        <v>0</v>
      </c>
    </row>
    <row r="35" spans="1:5" x14ac:dyDescent="0.4">
      <c r="A35" s="1" t="s">
        <v>53</v>
      </c>
      <c r="B35" s="1" t="s">
        <v>2</v>
      </c>
      <c r="C35" s="1" t="s">
        <v>3</v>
      </c>
      <c r="D35" s="1" t="s">
        <v>4</v>
      </c>
      <c r="E35" s="1" t="s">
        <v>6</v>
      </c>
    </row>
    <row r="36" spans="1:5" x14ac:dyDescent="0.4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4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 $F3&gt;=4, $H3&gt;=LARGE( $H$3:$H$30,5))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topLeftCell="A15" workbookViewId="0">
      <selection activeCell="A27" sqref="A27"/>
    </sheetView>
  </sheetViews>
  <sheetFormatPr defaultRowHeight="17.399999999999999" x14ac:dyDescent="0.4"/>
  <cols>
    <col min="1" max="8" width="13.59765625" customWidth="1"/>
  </cols>
  <sheetData>
    <row r="1" spans="1:8" x14ac:dyDescent="0.4">
      <c r="A1" t="s">
        <v>52</v>
      </c>
    </row>
    <row r="2" spans="1:8" x14ac:dyDescent="0.4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4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4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4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4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4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4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4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4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4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4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4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4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4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4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4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4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4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4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4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4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4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4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4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4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4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4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4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4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4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4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4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4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4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4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4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4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4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4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4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4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4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topLeftCell="A32" zoomScale="130" zoomScaleNormal="130" workbookViewId="0">
      <selection activeCell="B40" sqref="B40"/>
    </sheetView>
  </sheetViews>
  <sheetFormatPr defaultRowHeight="17.399999999999999" x14ac:dyDescent="0.4"/>
  <cols>
    <col min="1" max="1" width="11.09765625" bestFit="1" customWidth="1"/>
    <col min="2" max="2" width="9.8984375" customWidth="1"/>
    <col min="3" max="3" width="16" bestFit="1" customWidth="1"/>
    <col min="4" max="5" width="14.59765625" customWidth="1"/>
    <col min="6" max="6" width="9" bestFit="1" customWidth="1"/>
    <col min="7" max="7" width="10.8984375" bestFit="1" customWidth="1"/>
    <col min="8" max="8" width="17.3984375" customWidth="1"/>
    <col min="9" max="9" width="10.8984375" bestFit="1" customWidth="1"/>
    <col min="10" max="10" width="11" bestFit="1" customWidth="1"/>
  </cols>
  <sheetData>
    <row r="1" spans="1:10" x14ac:dyDescent="0.4">
      <c r="A1" t="s">
        <v>52</v>
      </c>
    </row>
    <row r="2" spans="1:10" x14ac:dyDescent="0.4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4">
      <c r="A3" s="2">
        <v>42475</v>
      </c>
      <c r="B3" s="1" t="s">
        <v>36</v>
      </c>
      <c r="C3" s="1" t="str">
        <f>_xlfn.CONCAT( HLOOKUP( LEFT(B3,1), $B$33:$F$34,2,0), "-", 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>
        <f>fn비고(B3)</f>
        <v>전자제품</v>
      </c>
      <c r="J3" s="23"/>
    </row>
    <row r="4" spans="1:10" x14ac:dyDescent="0.4">
      <c r="A4" s="2">
        <v>43935</v>
      </c>
      <c r="B4" s="1" t="s">
        <v>46</v>
      </c>
      <c r="C4" s="1" t="str">
        <f t="shared" ref="C4:C30" si="0">_xlfn.CONCAT( HLOOKUP( LEFT(B4,1), $B$33:$F$34,2,0), "-", 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>
        <f t="shared" ref="I4:I30" si="1">fn비고(B4)</f>
        <v>전자제품</v>
      </c>
      <c r="J4" s="23"/>
    </row>
    <row r="5" spans="1:10" x14ac:dyDescent="0.4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>
        <f t="shared" si="1"/>
        <v>전자제품</v>
      </c>
      <c r="J5" s="23"/>
    </row>
    <row r="6" spans="1:10" x14ac:dyDescent="0.4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>
        <f t="shared" si="1"/>
        <v>가구</v>
      </c>
      <c r="J6" s="23"/>
    </row>
    <row r="7" spans="1:10" x14ac:dyDescent="0.4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>
        <f t="shared" si="1"/>
        <v>가구</v>
      </c>
      <c r="J7" s="23"/>
    </row>
    <row r="8" spans="1:10" x14ac:dyDescent="0.4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>
        <f t="shared" si="1"/>
        <v>전자제품</v>
      </c>
      <c r="J8" s="23"/>
    </row>
    <row r="9" spans="1:10" x14ac:dyDescent="0.4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>
        <f t="shared" si="1"/>
        <v>전자제품</v>
      </c>
      <c r="J9" s="23"/>
    </row>
    <row r="10" spans="1:10" x14ac:dyDescent="0.4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>
        <f t="shared" si="1"/>
        <v>가구</v>
      </c>
      <c r="J10" s="23"/>
    </row>
    <row r="11" spans="1:10" x14ac:dyDescent="0.4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>
        <f t="shared" si="1"/>
        <v>전자제품</v>
      </c>
      <c r="J11" s="23"/>
    </row>
    <row r="12" spans="1:10" x14ac:dyDescent="0.4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>
        <f t="shared" si="1"/>
        <v>전자제품</v>
      </c>
      <c r="J12" s="23"/>
    </row>
    <row r="13" spans="1:10" x14ac:dyDescent="0.4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>
        <f t="shared" si="1"/>
        <v>전자제품</v>
      </c>
      <c r="J13" s="23"/>
    </row>
    <row r="14" spans="1:10" x14ac:dyDescent="0.4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>
        <f t="shared" si="1"/>
        <v>가구</v>
      </c>
      <c r="J14" s="23"/>
    </row>
    <row r="15" spans="1:10" x14ac:dyDescent="0.4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>
        <f t="shared" si="1"/>
        <v>가구</v>
      </c>
      <c r="J15" s="23"/>
    </row>
    <row r="16" spans="1:10" x14ac:dyDescent="0.4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>
        <f t="shared" si="1"/>
        <v>전자제품</v>
      </c>
      <c r="J16" s="23"/>
    </row>
    <row r="17" spans="1:10" x14ac:dyDescent="0.4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>
        <f t="shared" si="1"/>
        <v>전자제품</v>
      </c>
      <c r="J17" s="23"/>
    </row>
    <row r="18" spans="1:10" x14ac:dyDescent="0.4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>
        <f t="shared" si="1"/>
        <v>전자제품</v>
      </c>
      <c r="J18" s="23"/>
    </row>
    <row r="19" spans="1:10" x14ac:dyDescent="0.4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>
        <f t="shared" si="1"/>
        <v>전자제품</v>
      </c>
      <c r="J19" s="23"/>
    </row>
    <row r="20" spans="1:10" x14ac:dyDescent="0.4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>
        <f t="shared" si="1"/>
        <v>가구</v>
      </c>
      <c r="J20" s="23"/>
    </row>
    <row r="21" spans="1:10" x14ac:dyDescent="0.4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>
        <f t="shared" si="1"/>
        <v>전자제품</v>
      </c>
      <c r="J21" s="23"/>
    </row>
    <row r="22" spans="1:10" x14ac:dyDescent="0.4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>
        <f t="shared" si="1"/>
        <v>가구</v>
      </c>
      <c r="J22" s="23"/>
    </row>
    <row r="23" spans="1:10" x14ac:dyDescent="0.4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>
        <f t="shared" si="1"/>
        <v>전자제품</v>
      </c>
      <c r="J23" s="23"/>
    </row>
    <row r="24" spans="1:10" x14ac:dyDescent="0.4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>
        <f t="shared" si="1"/>
        <v>전자제품</v>
      </c>
      <c r="J24" s="23"/>
    </row>
    <row r="25" spans="1:10" x14ac:dyDescent="0.4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>
        <f t="shared" si="1"/>
        <v>가구</v>
      </c>
      <c r="J25" s="23"/>
    </row>
    <row r="26" spans="1:10" x14ac:dyDescent="0.4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>
        <f t="shared" si="1"/>
        <v>전자제품</v>
      </c>
      <c r="J26" s="23"/>
    </row>
    <row r="27" spans="1:10" x14ac:dyDescent="0.4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>
        <f t="shared" si="1"/>
        <v>전자제품</v>
      </c>
      <c r="J27" s="23"/>
    </row>
    <row r="28" spans="1:10" x14ac:dyDescent="0.4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>
        <f t="shared" si="1"/>
        <v>가구</v>
      </c>
      <c r="J28" s="23"/>
    </row>
    <row r="29" spans="1:10" x14ac:dyDescent="0.4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>
        <f t="shared" si="1"/>
        <v>전자제품</v>
      </c>
      <c r="J29" s="23"/>
    </row>
    <row r="30" spans="1:10" x14ac:dyDescent="0.4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>
        <f t="shared" si="1"/>
        <v>가구</v>
      </c>
      <c r="J30" s="23"/>
    </row>
    <row r="32" spans="1:10" x14ac:dyDescent="0.4">
      <c r="A32" t="s">
        <v>116</v>
      </c>
      <c r="G32" t="s">
        <v>117</v>
      </c>
    </row>
    <row r="33" spans="1:10" x14ac:dyDescent="0.4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4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SUM((RIGHT($B$3:$B$30,1)=$G34)*G$3:G$30)</f>
        <v>5890000</v>
      </c>
      <c r="J34" s="3">
        <f t="array" ref="J34">SUM((RIGHT($B$3:$B$30,1)=$G34)*H$3:H$30)</f>
        <v>1422833</v>
      </c>
    </row>
    <row r="35" spans="1:10" x14ac:dyDescent="0.4">
      <c r="G35" s="1" t="s">
        <v>133</v>
      </c>
      <c r="H35" s="24" t="s">
        <v>134</v>
      </c>
      <c r="I35" s="3">
        <f t="array" ref="I35">SUM((RIGHT($B$3:$B$30,1)=$G35)*G$3:G$30)</f>
        <v>5505000</v>
      </c>
      <c r="J35" s="3">
        <f t="array" ref="J35">SUM((RIGHT($B$3:$B$30,1)=$G35)*H$3:H$30)</f>
        <v>1661666</v>
      </c>
    </row>
    <row r="36" spans="1:10" x14ac:dyDescent="0.4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SUM((RIGHT($B$3:$B$30,1)=$G36)*G$3:G$30)</f>
        <v>4620000</v>
      </c>
      <c r="J36" s="3">
        <f t="array" ref="J36">SUM((RIGHT($B$3:$B$30,1)=$G36)*H$3:H$30)</f>
        <v>1027833</v>
      </c>
    </row>
    <row r="37" spans="1:10" x14ac:dyDescent="0.4">
      <c r="A37" s="1" t="s">
        <v>99</v>
      </c>
      <c r="B37" s="25" t="s">
        <v>97</v>
      </c>
      <c r="D37" s="34" t="s">
        <v>139</v>
      </c>
      <c r="E37" s="34"/>
    </row>
    <row r="38" spans="1:10" x14ac:dyDescent="0.4">
      <c r="A38" s="1">
        <v>1</v>
      </c>
      <c r="B38" s="1" t="str">
        <f t="array" ref="B38">INDEX($D$3:$D$30,MATCH(MAX(($F$3:$F$30=$A38)*($H$3:$H$30)),($F$3:$F$30=$A38)*($H$3:$H$30),0))</f>
        <v>에어컨</v>
      </c>
      <c r="D38" s="35" t="e">
        <f>ROUNDUP( DAVERAGE( A2:I30,8,D40:F42), -3)</f>
        <v>#DIV/0!</v>
      </c>
      <c r="E38" s="35"/>
    </row>
    <row r="39" spans="1:10" x14ac:dyDescent="0.4">
      <c r="A39" s="1">
        <v>2</v>
      </c>
      <c r="B39" s="1" t="str">
        <f t="array" ref="B39">INDEX($D$3:$D$30,MATCH(MAX(($F$3:$F$30=$A39)*($H$3:$H$30)),($F$3:$F$30=$A39)*($H$3:$H$30),0))</f>
        <v>쇼파</v>
      </c>
    </row>
    <row r="40" spans="1:10" x14ac:dyDescent="0.4">
      <c r="A40" s="1">
        <v>3</v>
      </c>
      <c r="B40" s="1" t="str">
        <f t="array" ref="B40">INDEX($D$3:$D$30,MATCH(MAX(($F$3:$F$30=$A40)*($H$3:$H$30)),($F$3:$F$30=$A40)*($H$3:$H$30),0))</f>
        <v>쇼파</v>
      </c>
      <c r="D40" t="s">
        <v>97</v>
      </c>
      <c r="E40" t="s">
        <v>97</v>
      </c>
      <c r="F40" t="s">
        <v>99</v>
      </c>
    </row>
    <row r="41" spans="1:10" x14ac:dyDescent="0.4">
      <c r="A41" s="1">
        <v>4</v>
      </c>
      <c r="B41" s="1" t="str">
        <f t="array" ref="B41">INDEX($D$3:$D$30,MATCH(MAX(($F$3:$F$30=$A41)*($H$3:$H$30)),($F$3:$F$30=$A41)*($H$3:$H$30),0))</f>
        <v>냉온풍기</v>
      </c>
      <c r="D41" t="s">
        <v>111</v>
      </c>
      <c r="F41" t="e">
        <f>F3:F30&lt;=_xlfn.MODE.SNGL($F$3:$F$30)</f>
        <v>#VALUE!</v>
      </c>
      <c r="H41" s="26"/>
    </row>
    <row r="42" spans="1:10" x14ac:dyDescent="0.4">
      <c r="A42" s="1">
        <v>5</v>
      </c>
      <c r="B42" s="1" t="str">
        <f t="array" ref="B42">INDEX($D$3:$D$30,MATCH(MAX(($F$3:$F$30=$A42)*($H$3:$H$30)),($F$3:$F$30=$A42)*($H$3:$H$30),0))</f>
        <v>에어컨</v>
      </c>
      <c r="E42" t="s">
        <v>103</v>
      </c>
      <c r="F42" t="b">
        <f>F3&lt;=_xlfn.MODE.SNGL($F$3:$F$30)</f>
        <v>0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tabSelected="1" workbookViewId="0">
      <selection activeCell="C4" sqref="C4"/>
    </sheetView>
  </sheetViews>
  <sheetFormatPr defaultRowHeight="17.399999999999999" x14ac:dyDescent="0.4"/>
  <cols>
    <col min="1" max="1" width="2" customWidth="1"/>
    <col min="2" max="2" width="14.19921875" bestFit="1" customWidth="1"/>
    <col min="3" max="3" width="23.19921875" bestFit="1" customWidth="1"/>
    <col min="4" max="8" width="10.59765625" bestFit="1" customWidth="1"/>
    <col min="9" max="10" width="11.09765625" bestFit="1" customWidth="1"/>
  </cols>
  <sheetData>
    <row r="1" spans="2:9" x14ac:dyDescent="0.4">
      <c r="B1" s="36" t="s">
        <v>2</v>
      </c>
      <c r="C1" t="s">
        <v>160</v>
      </c>
    </row>
    <row r="3" spans="2:9" x14ac:dyDescent="0.4">
      <c r="B3" s="36" t="s">
        <v>164</v>
      </c>
      <c r="D3" s="36" t="s">
        <v>165</v>
      </c>
    </row>
    <row r="4" spans="2:9" x14ac:dyDescent="0.4">
      <c r="B4" s="36" t="s">
        <v>166</v>
      </c>
      <c r="C4" s="36" t="s">
        <v>174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163</v>
      </c>
    </row>
    <row r="5" spans="2:9" x14ac:dyDescent="0.4">
      <c r="B5" t="s">
        <v>162</v>
      </c>
      <c r="D5" s="37"/>
      <c r="E5" s="37"/>
      <c r="F5" s="37"/>
      <c r="G5" s="37"/>
      <c r="H5" s="37"/>
      <c r="I5" s="37"/>
    </row>
    <row r="6" spans="2:9" x14ac:dyDescent="0.4">
      <c r="C6" t="s">
        <v>169</v>
      </c>
      <c r="D6" s="37">
        <v>930000</v>
      </c>
      <c r="E6" s="37">
        <v>100000</v>
      </c>
      <c r="F6" s="37"/>
      <c r="G6" s="37"/>
      <c r="H6" s="37">
        <v>2250000</v>
      </c>
      <c r="I6" s="37">
        <v>3280000</v>
      </c>
    </row>
    <row r="7" spans="2:9" x14ac:dyDescent="0.4">
      <c r="C7" t="s">
        <v>170</v>
      </c>
      <c r="D7" s="37"/>
      <c r="E7" s="37"/>
      <c r="F7" s="37">
        <v>2700000</v>
      </c>
      <c r="G7" s="37">
        <v>5000</v>
      </c>
      <c r="H7" s="37">
        <v>20000</v>
      </c>
      <c r="I7" s="37">
        <v>2725000</v>
      </c>
    </row>
    <row r="8" spans="2:9" x14ac:dyDescent="0.4">
      <c r="C8" t="s">
        <v>171</v>
      </c>
      <c r="D8" s="37">
        <v>50000</v>
      </c>
      <c r="E8" s="37"/>
      <c r="F8" s="37">
        <v>570000</v>
      </c>
      <c r="G8" s="37"/>
      <c r="H8" s="37"/>
      <c r="I8" s="37">
        <v>620000</v>
      </c>
    </row>
    <row r="9" spans="2:9" x14ac:dyDescent="0.4">
      <c r="C9" t="s">
        <v>172</v>
      </c>
      <c r="D9" s="37">
        <v>3000000</v>
      </c>
      <c r="E9" s="37">
        <v>1750000</v>
      </c>
      <c r="F9" s="37"/>
      <c r="G9" s="37">
        <v>20000</v>
      </c>
      <c r="H9" s="37"/>
      <c r="I9" s="37">
        <v>4770000</v>
      </c>
    </row>
    <row r="10" spans="2:9" x14ac:dyDescent="0.4">
      <c r="B10" t="s">
        <v>167</v>
      </c>
      <c r="D10" s="37">
        <v>3980000</v>
      </c>
      <c r="E10" s="37">
        <v>1850000</v>
      </c>
      <c r="F10" s="37">
        <v>3270000</v>
      </c>
      <c r="G10" s="37">
        <v>25000</v>
      </c>
      <c r="H10" s="37">
        <v>2270000</v>
      </c>
      <c r="I10" s="37">
        <v>11395000</v>
      </c>
    </row>
    <row r="11" spans="2:9" x14ac:dyDescent="0.4">
      <c r="B11" t="s">
        <v>161</v>
      </c>
      <c r="D11" s="37"/>
      <c r="E11" s="37"/>
      <c r="F11" s="37"/>
      <c r="G11" s="37"/>
      <c r="H11" s="37"/>
      <c r="I11" s="37"/>
    </row>
    <row r="12" spans="2:9" x14ac:dyDescent="0.4">
      <c r="C12" t="s">
        <v>169</v>
      </c>
      <c r="D12" s="37"/>
      <c r="E12" s="37"/>
      <c r="F12" s="37"/>
      <c r="G12" s="37">
        <v>300000</v>
      </c>
      <c r="H12" s="37"/>
      <c r="I12" s="37">
        <v>300000</v>
      </c>
    </row>
    <row r="13" spans="2:9" x14ac:dyDescent="0.4">
      <c r="C13" t="s">
        <v>171</v>
      </c>
      <c r="D13" s="37">
        <v>100000</v>
      </c>
      <c r="E13" s="37">
        <v>900000</v>
      </c>
      <c r="F13" s="37"/>
      <c r="G13" s="37"/>
      <c r="H13" s="37">
        <v>90000</v>
      </c>
      <c r="I13" s="37">
        <v>1090000</v>
      </c>
    </row>
    <row r="14" spans="2:9" x14ac:dyDescent="0.4">
      <c r="C14" t="s">
        <v>172</v>
      </c>
      <c r="D14" s="37"/>
      <c r="E14" s="37">
        <v>350000</v>
      </c>
      <c r="F14" s="37"/>
      <c r="G14" s="37">
        <v>2480000</v>
      </c>
      <c r="H14" s="37">
        <v>150000</v>
      </c>
      <c r="I14" s="37">
        <v>2980000</v>
      </c>
    </row>
    <row r="15" spans="2:9" x14ac:dyDescent="0.4">
      <c r="C15" t="s">
        <v>173</v>
      </c>
      <c r="D15" s="37"/>
      <c r="E15" s="37"/>
      <c r="F15" s="37"/>
      <c r="G15" s="37"/>
      <c r="H15" s="37">
        <v>250000</v>
      </c>
      <c r="I15" s="37">
        <v>250000</v>
      </c>
    </row>
    <row r="16" spans="2:9" x14ac:dyDescent="0.4">
      <c r="B16" t="s">
        <v>168</v>
      </c>
      <c r="D16" s="37">
        <v>100000</v>
      </c>
      <c r="E16" s="37">
        <v>1250000</v>
      </c>
      <c r="F16" s="37"/>
      <c r="G16" s="37">
        <v>2780000</v>
      </c>
      <c r="H16" s="37">
        <v>490000</v>
      </c>
      <c r="I16" s="37">
        <v>4620000</v>
      </c>
    </row>
    <row r="17" spans="2:9" x14ac:dyDescent="0.4">
      <c r="B17" t="s">
        <v>163</v>
      </c>
      <c r="D17" s="37">
        <v>4080000</v>
      </c>
      <c r="E17" s="37">
        <v>3100000</v>
      </c>
      <c r="F17" s="37">
        <v>3270000</v>
      </c>
      <c r="G17" s="37">
        <v>2805000</v>
      </c>
      <c r="H17" s="37">
        <v>2760000</v>
      </c>
      <c r="I17" s="37">
        <v>16015000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topLeftCell="A6" zoomScale="115" zoomScaleNormal="115" workbookViewId="0">
      <selection activeCell="G16" activeCellId="3" sqref="C4:C12 G4:G12 C16:C24 G16:G24"/>
    </sheetView>
  </sheetViews>
  <sheetFormatPr defaultRowHeight="17.399999999999999" x14ac:dyDescent="0.4"/>
  <cols>
    <col min="1" max="1" width="3.19921875" customWidth="1"/>
    <col min="5" max="5" width="2.8984375" customWidth="1"/>
    <col min="9" max="9" width="2.8984375" customWidth="1"/>
  </cols>
  <sheetData>
    <row r="2" spans="2:11" x14ac:dyDescent="0.4">
      <c r="B2" t="s">
        <v>150</v>
      </c>
      <c r="F2" t="s">
        <v>151</v>
      </c>
      <c r="J2" t="s">
        <v>152</v>
      </c>
    </row>
    <row r="3" spans="2:11" x14ac:dyDescent="0.4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4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38">
        <v>267</v>
      </c>
    </row>
    <row r="5" spans="2:11" x14ac:dyDescent="0.4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38">
        <v>244</v>
      </c>
    </row>
    <row r="6" spans="2:11" x14ac:dyDescent="0.4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4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4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4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4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4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4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4">
      <c r="B14" t="s">
        <v>155</v>
      </c>
      <c r="F14" t="s">
        <v>156</v>
      </c>
    </row>
    <row r="15" spans="2:11" x14ac:dyDescent="0.4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4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4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4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4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4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4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4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4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4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leftLabels="1"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xWindow="495" yWindow="405" count="1">
    <dataValidation type="list" imeMode="halfHangul" allowBlank="1" showInputMessage="1" promptTitle="시험입력" prompt="목록에서 선택하고 목록에 없는 시험은 입력하시오." sqref="C4:C12 G4:G12 C16:C24 G16:G24" xr:uid="{0872D220-7EF5-44BE-8654-C4A2E4B07F6D}">
      <formula1>"중간고사, 기말고사, 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13" workbookViewId="0">
      <selection activeCell="K24" sqref="K24"/>
    </sheetView>
  </sheetViews>
  <sheetFormatPr defaultRowHeight="17.399999999999999" x14ac:dyDescent="0.4"/>
  <cols>
    <col min="2" max="2" width="13.69921875" customWidth="1"/>
    <col min="3" max="3" width="10.8984375" bestFit="1" customWidth="1"/>
    <col min="4" max="4" width="9.09765625" bestFit="1" customWidth="1"/>
    <col min="5" max="5" width="10.8984375" bestFit="1" customWidth="1"/>
    <col min="6" max="6" width="12.59765625" bestFit="1" customWidth="1"/>
  </cols>
  <sheetData>
    <row r="2" spans="2:6" x14ac:dyDescent="0.4">
      <c r="B2" t="s">
        <v>157</v>
      </c>
    </row>
    <row r="3" spans="2:6" x14ac:dyDescent="0.4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4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4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4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4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4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4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4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4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4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4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4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4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E3" sqref="E3:E30"/>
    </sheetView>
  </sheetViews>
  <sheetFormatPr defaultRowHeight="17.399999999999999" x14ac:dyDescent="0.4"/>
  <cols>
    <col min="1" max="1" width="10.09765625" customWidth="1"/>
    <col min="2" max="2" width="7.8984375" customWidth="1"/>
    <col min="3" max="3" width="9" bestFit="1" customWidth="1"/>
    <col min="4" max="4" width="9.8984375" bestFit="1" customWidth="1"/>
    <col min="5" max="5" width="10" customWidth="1"/>
    <col min="6" max="6" width="2.59765625" customWidth="1"/>
    <col min="7" max="7" width="11.5" customWidth="1"/>
  </cols>
  <sheetData>
    <row r="1" spans="1:6" x14ac:dyDescent="0.4">
      <c r="A1" t="s">
        <v>52</v>
      </c>
    </row>
    <row r="2" spans="1:6" x14ac:dyDescent="0.4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4">
      <c r="A3" s="1" t="s">
        <v>7</v>
      </c>
      <c r="B3" s="1" t="s">
        <v>8</v>
      </c>
      <c r="C3" s="1" t="s">
        <v>9</v>
      </c>
      <c r="D3" s="30">
        <v>400000</v>
      </c>
      <c r="E3" s="31">
        <v>40000</v>
      </c>
      <c r="F3" s="32"/>
    </row>
    <row r="4" spans="1:6" x14ac:dyDescent="0.4">
      <c r="A4" s="1" t="s">
        <v>10</v>
      </c>
      <c r="B4" s="1" t="s">
        <v>8</v>
      </c>
      <c r="C4" s="1" t="s">
        <v>11</v>
      </c>
      <c r="D4" s="30">
        <v>350000</v>
      </c>
      <c r="E4" s="31">
        <v>17500</v>
      </c>
      <c r="F4" s="32"/>
    </row>
    <row r="5" spans="1:6" x14ac:dyDescent="0.4">
      <c r="A5" s="1" t="s">
        <v>12</v>
      </c>
      <c r="B5" s="1" t="s">
        <v>8</v>
      </c>
      <c r="C5" s="1" t="s">
        <v>13</v>
      </c>
      <c r="D5" s="30">
        <v>3540000</v>
      </c>
      <c r="E5" s="31">
        <v>424800</v>
      </c>
      <c r="F5" s="32"/>
    </row>
    <row r="6" spans="1:6" x14ac:dyDescent="0.4">
      <c r="A6" s="1" t="s">
        <v>35</v>
      </c>
      <c r="B6" s="1" t="s">
        <v>23</v>
      </c>
      <c r="C6" s="1" t="s">
        <v>9</v>
      </c>
      <c r="D6" s="30">
        <v>1000000</v>
      </c>
      <c r="E6" s="31">
        <v>0</v>
      </c>
      <c r="F6" s="32"/>
    </row>
    <row r="7" spans="1:6" x14ac:dyDescent="0.4">
      <c r="A7" s="1" t="s">
        <v>14</v>
      </c>
      <c r="B7" s="1" t="s">
        <v>15</v>
      </c>
      <c r="C7" s="1" t="s">
        <v>16</v>
      </c>
      <c r="D7" s="30">
        <v>1200000</v>
      </c>
      <c r="E7" s="31">
        <v>168000</v>
      </c>
      <c r="F7" s="32"/>
    </row>
    <row r="8" spans="1:6" x14ac:dyDescent="0.4">
      <c r="A8" s="1" t="s">
        <v>17</v>
      </c>
      <c r="B8" s="1" t="s">
        <v>18</v>
      </c>
      <c r="C8" s="1" t="s">
        <v>16</v>
      </c>
      <c r="D8" s="30">
        <v>2350000</v>
      </c>
      <c r="E8" s="31">
        <v>94000</v>
      </c>
      <c r="F8" s="32"/>
    </row>
    <row r="9" spans="1:6" x14ac:dyDescent="0.4">
      <c r="A9" s="1" t="s">
        <v>19</v>
      </c>
      <c r="B9" s="1" t="s">
        <v>20</v>
      </c>
      <c r="C9" s="1" t="s">
        <v>21</v>
      </c>
      <c r="D9" s="30">
        <v>250000</v>
      </c>
      <c r="E9" s="31">
        <v>37500</v>
      </c>
      <c r="F9" s="32"/>
    </row>
    <row r="10" spans="1:6" x14ac:dyDescent="0.4">
      <c r="A10" s="1" t="s">
        <v>22</v>
      </c>
      <c r="B10" s="1" t="s">
        <v>23</v>
      </c>
      <c r="C10" s="1" t="s">
        <v>24</v>
      </c>
      <c r="D10" s="30">
        <v>250000</v>
      </c>
      <c r="E10" s="31">
        <v>22500</v>
      </c>
      <c r="F10" s="32"/>
    </row>
    <row r="11" spans="1:6" x14ac:dyDescent="0.4">
      <c r="A11" s="1" t="s">
        <v>25</v>
      </c>
      <c r="B11" s="1" t="s">
        <v>8</v>
      </c>
      <c r="C11" s="1" t="s">
        <v>26</v>
      </c>
      <c r="D11" s="30">
        <v>780000</v>
      </c>
      <c r="E11" s="31">
        <v>85800</v>
      </c>
      <c r="F11" s="32"/>
    </row>
    <row r="12" spans="1:6" x14ac:dyDescent="0.4">
      <c r="A12" s="1" t="s">
        <v>27</v>
      </c>
      <c r="B12" s="1" t="s">
        <v>20</v>
      </c>
      <c r="C12" s="1" t="s">
        <v>28</v>
      </c>
      <c r="D12" s="30">
        <v>1100000</v>
      </c>
      <c r="E12" s="31">
        <v>121000</v>
      </c>
      <c r="F12" s="32"/>
    </row>
    <row r="13" spans="1:6" x14ac:dyDescent="0.4">
      <c r="A13" s="1" t="s">
        <v>29</v>
      </c>
      <c r="B13" s="1" t="s">
        <v>8</v>
      </c>
      <c r="C13" s="1" t="s">
        <v>28</v>
      </c>
      <c r="D13" s="30">
        <v>1950000</v>
      </c>
      <c r="E13" s="31">
        <v>-1</v>
      </c>
      <c r="F13" s="32"/>
    </row>
    <row r="14" spans="1:6" x14ac:dyDescent="0.4">
      <c r="A14" s="1" t="s">
        <v>30</v>
      </c>
      <c r="B14" s="1" t="s">
        <v>15</v>
      </c>
      <c r="C14" s="1" t="s">
        <v>31</v>
      </c>
      <c r="D14" s="30">
        <v>600000</v>
      </c>
      <c r="E14" s="31">
        <v>54000</v>
      </c>
      <c r="F14" s="32"/>
    </row>
    <row r="15" spans="1:6" x14ac:dyDescent="0.4">
      <c r="A15" s="1" t="s">
        <v>32</v>
      </c>
      <c r="B15" s="1" t="s">
        <v>15</v>
      </c>
      <c r="C15" s="1" t="s">
        <v>24</v>
      </c>
      <c r="D15" s="30">
        <v>210000</v>
      </c>
      <c r="E15" s="31">
        <v>29400</v>
      </c>
      <c r="F15" s="32"/>
    </row>
    <row r="16" spans="1:6" x14ac:dyDescent="0.4">
      <c r="A16" s="1" t="s">
        <v>33</v>
      </c>
      <c r="B16" s="1" t="s">
        <v>20</v>
      </c>
      <c r="C16" s="1" t="s">
        <v>34</v>
      </c>
      <c r="D16" s="30">
        <v>32000</v>
      </c>
      <c r="E16" s="31">
        <v>960</v>
      </c>
      <c r="F16" s="32"/>
    </row>
    <row r="17" spans="1:6" x14ac:dyDescent="0.4">
      <c r="A17" s="1" t="s">
        <v>36</v>
      </c>
      <c r="B17" s="1" t="s">
        <v>8</v>
      </c>
      <c r="C17" s="1" t="s">
        <v>11</v>
      </c>
      <c r="D17" s="30">
        <v>560000</v>
      </c>
      <c r="E17" s="31">
        <v>67200</v>
      </c>
      <c r="F17" s="32"/>
    </row>
    <row r="18" spans="1:6" x14ac:dyDescent="0.4">
      <c r="A18" s="1" t="s">
        <v>37</v>
      </c>
      <c r="B18" s="1" t="s">
        <v>23</v>
      </c>
      <c r="C18" s="1" t="s">
        <v>34</v>
      </c>
      <c r="D18" s="30">
        <v>25000</v>
      </c>
      <c r="E18" s="31">
        <v>1000</v>
      </c>
      <c r="F18" s="32"/>
    </row>
    <row r="19" spans="1:6" x14ac:dyDescent="0.4">
      <c r="A19" s="1" t="s">
        <v>38</v>
      </c>
      <c r="B19" s="1" t="s">
        <v>20</v>
      </c>
      <c r="C19" s="1" t="s">
        <v>21</v>
      </c>
      <c r="D19" s="30">
        <v>300000</v>
      </c>
      <c r="E19" s="31">
        <v>27000</v>
      </c>
      <c r="F19" s="32"/>
    </row>
    <row r="20" spans="1:6" x14ac:dyDescent="0.4">
      <c r="A20" s="1" t="s">
        <v>39</v>
      </c>
      <c r="B20" s="1" t="s">
        <v>15</v>
      </c>
      <c r="C20" s="1" t="s">
        <v>9</v>
      </c>
      <c r="D20" s="30">
        <v>1500000</v>
      </c>
      <c r="E20" s="31">
        <v>-1</v>
      </c>
      <c r="F20" s="32"/>
    </row>
    <row r="21" spans="1:6" x14ac:dyDescent="0.4">
      <c r="A21" s="1" t="s">
        <v>40</v>
      </c>
      <c r="B21" s="1" t="s">
        <v>18</v>
      </c>
      <c r="C21" s="1" t="s">
        <v>34</v>
      </c>
      <c r="D21" s="30">
        <v>39000</v>
      </c>
      <c r="E21" s="31">
        <v>3510</v>
      </c>
      <c r="F21" s="32"/>
    </row>
    <row r="22" spans="1:6" x14ac:dyDescent="0.4">
      <c r="A22" s="1" t="s">
        <v>41</v>
      </c>
      <c r="B22" s="1" t="s">
        <v>18</v>
      </c>
      <c r="C22" s="1" t="s">
        <v>16</v>
      </c>
      <c r="D22" s="30">
        <v>150000</v>
      </c>
      <c r="E22" s="31">
        <v>7500</v>
      </c>
      <c r="F22" s="32"/>
    </row>
    <row r="23" spans="1:6" x14ac:dyDescent="0.4">
      <c r="A23" s="1" t="s">
        <v>44</v>
      </c>
      <c r="B23" s="1" t="s">
        <v>23</v>
      </c>
      <c r="C23" s="1" t="s">
        <v>45</v>
      </c>
      <c r="D23" s="30">
        <v>50000</v>
      </c>
      <c r="E23" s="31">
        <v>0</v>
      </c>
      <c r="F23" s="32"/>
    </row>
    <row r="24" spans="1:6" x14ac:dyDescent="0.4">
      <c r="A24" s="1" t="s">
        <v>42</v>
      </c>
      <c r="B24" s="1" t="s">
        <v>20</v>
      </c>
      <c r="C24" s="1" t="s">
        <v>24</v>
      </c>
      <c r="D24" s="30">
        <v>195000</v>
      </c>
      <c r="E24" s="31">
        <v>13650</v>
      </c>
      <c r="F24" s="32"/>
    </row>
    <row r="25" spans="1:6" x14ac:dyDescent="0.4">
      <c r="A25" s="1" t="s">
        <v>43</v>
      </c>
      <c r="B25" s="1" t="s">
        <v>20</v>
      </c>
      <c r="C25" s="1" t="s">
        <v>26</v>
      </c>
      <c r="D25" s="30">
        <v>1860000</v>
      </c>
      <c r="E25" s="31">
        <v>223200</v>
      </c>
      <c r="F25" s="32"/>
    </row>
    <row r="26" spans="1:6" x14ac:dyDescent="0.4">
      <c r="A26" s="1" t="s">
        <v>46</v>
      </c>
      <c r="B26" s="1" t="s">
        <v>15</v>
      </c>
      <c r="C26" s="1" t="s">
        <v>26</v>
      </c>
      <c r="D26" s="30">
        <v>1235000</v>
      </c>
      <c r="E26" s="31">
        <v>86450</v>
      </c>
      <c r="F26" s="32"/>
    </row>
    <row r="27" spans="1:6" x14ac:dyDescent="0.4">
      <c r="A27" s="1" t="s">
        <v>47</v>
      </c>
      <c r="B27" s="1" t="s">
        <v>23</v>
      </c>
      <c r="C27" s="1" t="s">
        <v>9</v>
      </c>
      <c r="D27" s="30">
        <v>3000000</v>
      </c>
      <c r="E27" s="31">
        <v>60000</v>
      </c>
      <c r="F27" s="32"/>
    </row>
    <row r="28" spans="1:6" x14ac:dyDescent="0.4">
      <c r="A28" s="1" t="s">
        <v>48</v>
      </c>
      <c r="B28" s="1" t="s">
        <v>15</v>
      </c>
      <c r="C28" s="1" t="s">
        <v>49</v>
      </c>
      <c r="D28" s="30">
        <v>250000</v>
      </c>
      <c r="E28" s="31">
        <v>0</v>
      </c>
      <c r="F28" s="32"/>
    </row>
    <row r="29" spans="1:6" x14ac:dyDescent="0.4">
      <c r="A29" s="1" t="s">
        <v>50</v>
      </c>
      <c r="B29" s="1" t="s">
        <v>18</v>
      </c>
      <c r="C29" s="1" t="s">
        <v>11</v>
      </c>
      <c r="D29" s="30">
        <v>990000</v>
      </c>
      <c r="E29" s="31">
        <v>79200</v>
      </c>
      <c r="F29" s="32"/>
    </row>
    <row r="30" spans="1:6" x14ac:dyDescent="0.4">
      <c r="A30" s="1" t="s">
        <v>51</v>
      </c>
      <c r="B30" s="1" t="s">
        <v>18</v>
      </c>
      <c r="C30" s="1" t="s">
        <v>13</v>
      </c>
      <c r="D30" s="30">
        <v>2300000</v>
      </c>
      <c r="E30" s="31">
        <v>184000</v>
      </c>
      <c r="F30" s="32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workbookViewId="0">
      <selection activeCell="D8" sqref="D8"/>
    </sheetView>
  </sheetViews>
  <sheetFormatPr defaultRowHeight="17.399999999999999" x14ac:dyDescent="0.4"/>
  <cols>
    <col min="1" max="1" width="11.09765625" bestFit="1" customWidth="1"/>
    <col min="2" max="2" width="10.19921875" customWidth="1"/>
    <col min="3" max="3" width="13.69921875" customWidth="1"/>
    <col min="4" max="4" width="9.69921875" customWidth="1"/>
    <col min="5" max="5" width="10.8984375" bestFit="1" customWidth="1"/>
    <col min="6" max="6" width="12.3984375" customWidth="1"/>
    <col min="8" max="8" width="10.5" bestFit="1" customWidth="1"/>
  </cols>
  <sheetData>
    <row r="2" spans="1:8" x14ac:dyDescent="0.4">
      <c r="A2" t="s">
        <v>52</v>
      </c>
    </row>
    <row r="3" spans="1:8" x14ac:dyDescent="0.4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4">
      <c r="A4" s="2">
        <v>44274</v>
      </c>
      <c r="B4" s="1" t="s">
        <v>113</v>
      </c>
      <c r="C4" s="33">
        <v>560000</v>
      </c>
      <c r="D4" s="24">
        <v>5</v>
      </c>
      <c r="E4" s="33">
        <v>100000</v>
      </c>
      <c r="F4" s="24">
        <f>(C4-E4)/D4</f>
        <v>92000</v>
      </c>
      <c r="H4" s="17" t="s">
        <v>102</v>
      </c>
    </row>
    <row r="5" spans="1:8" x14ac:dyDescent="0.4">
      <c r="A5" s="2"/>
      <c r="B5" s="1"/>
      <c r="C5" s="33"/>
      <c r="D5" s="24"/>
      <c r="E5" s="33"/>
      <c r="F5" s="24"/>
      <c r="H5" s="17" t="s">
        <v>103</v>
      </c>
    </row>
    <row r="6" spans="1:8" x14ac:dyDescent="0.4">
      <c r="A6" s="2"/>
      <c r="B6" s="1"/>
      <c r="C6" s="33"/>
      <c r="D6" s="24"/>
      <c r="E6" s="33"/>
      <c r="F6" s="24"/>
      <c r="H6" s="17" t="s">
        <v>104</v>
      </c>
    </row>
    <row r="7" spans="1:8" x14ac:dyDescent="0.4">
      <c r="A7" s="2"/>
      <c r="B7" s="1"/>
      <c r="C7" s="33"/>
      <c r="D7" s="24"/>
      <c r="E7" s="33"/>
      <c r="F7" s="24"/>
      <c r="H7" s="17" t="s">
        <v>105</v>
      </c>
    </row>
    <row r="8" spans="1:8" x14ac:dyDescent="0.4">
      <c r="A8" s="2"/>
      <c r="B8" s="1"/>
      <c r="C8" s="33"/>
      <c r="D8" s="24"/>
      <c r="E8" s="33"/>
      <c r="F8" s="24"/>
      <c r="H8" s="17" t="s">
        <v>106</v>
      </c>
    </row>
    <row r="9" spans="1:8" x14ac:dyDescent="0.4">
      <c r="A9" s="2"/>
      <c r="B9" s="1"/>
      <c r="C9" s="33"/>
      <c r="D9" s="24"/>
      <c r="E9" s="33"/>
      <c r="F9" s="24"/>
      <c r="H9" s="17" t="s">
        <v>107</v>
      </c>
    </row>
    <row r="10" spans="1:8" x14ac:dyDescent="0.4">
      <c r="A10" s="2"/>
      <c r="B10" s="1"/>
      <c r="C10" s="33"/>
      <c r="D10" s="24"/>
      <c r="E10" s="33"/>
      <c r="F10" s="24"/>
      <c r="H10" s="17" t="s">
        <v>108</v>
      </c>
    </row>
    <row r="11" spans="1:8" x14ac:dyDescent="0.4">
      <c r="A11" s="2"/>
      <c r="B11" s="1"/>
      <c r="C11" s="33"/>
      <c r="D11" s="24"/>
      <c r="E11" s="33"/>
      <c r="F11" s="24"/>
      <c r="H11" s="17" t="s">
        <v>109</v>
      </c>
    </row>
    <row r="12" spans="1:8" x14ac:dyDescent="0.4">
      <c r="A12" s="2"/>
      <c r="B12" s="1"/>
      <c r="C12" s="33"/>
      <c r="D12" s="24"/>
      <c r="E12" s="33"/>
      <c r="F12" s="24"/>
      <c r="H12" s="17" t="s">
        <v>110</v>
      </c>
    </row>
    <row r="13" spans="1:8" x14ac:dyDescent="0.4">
      <c r="A13" s="2"/>
      <c r="B13" s="1"/>
      <c r="C13" s="33"/>
      <c r="D13" s="24"/>
      <c r="E13" s="33"/>
      <c r="F13" s="24"/>
      <c r="H13" s="17" t="s">
        <v>111</v>
      </c>
    </row>
    <row r="14" spans="1:8" x14ac:dyDescent="0.4">
      <c r="A14" s="2"/>
      <c r="B14" s="1"/>
      <c r="C14" s="33"/>
      <c r="D14" s="24"/>
      <c r="E14" s="33"/>
      <c r="F14" s="24"/>
      <c r="H14" s="17" t="s">
        <v>112</v>
      </c>
    </row>
    <row r="15" spans="1:8" x14ac:dyDescent="0.4">
      <c r="A15" s="2"/>
      <c r="B15" s="1"/>
      <c r="C15" s="33"/>
      <c r="D15" s="24"/>
      <c r="E15" s="33"/>
      <c r="F15" s="24"/>
      <c r="H15" s="17" t="s">
        <v>113</v>
      </c>
    </row>
    <row r="16" spans="1:8" x14ac:dyDescent="0.4">
      <c r="A16" s="2"/>
      <c r="B16" s="1"/>
      <c r="C16" s="33"/>
      <c r="D16" s="24"/>
      <c r="E16" s="33"/>
      <c r="F16" s="24"/>
    </row>
    <row r="17" spans="1:6" x14ac:dyDescent="0.4">
      <c r="A17" s="24"/>
      <c r="B17" s="24"/>
      <c r="C17" s="24"/>
      <c r="D17" s="24"/>
      <c r="E17" s="24"/>
      <c r="F17" s="24"/>
    </row>
    <row r="18" spans="1:6" x14ac:dyDescent="0.4">
      <c r="A18" s="24"/>
      <c r="B18" s="24"/>
      <c r="C18" s="24"/>
      <c r="D18" s="24"/>
      <c r="E18" s="24"/>
      <c r="F18" s="24"/>
    </row>
    <row r="19" spans="1:6" x14ac:dyDescent="0.4">
      <c r="A19" s="24"/>
      <c r="B19" s="24"/>
      <c r="C19" s="24"/>
      <c r="D19" s="24"/>
      <c r="E19" s="24"/>
      <c r="F19" s="24"/>
    </row>
    <row r="20" spans="1:6" x14ac:dyDescent="0.4">
      <c r="A20" s="2"/>
      <c r="B20" s="1"/>
      <c r="C20" s="33"/>
      <c r="D20" s="24"/>
      <c r="E20" s="33"/>
      <c r="F20" s="24"/>
    </row>
    <row r="21" spans="1:6" x14ac:dyDescent="0.4">
      <c r="A21" s="2"/>
      <c r="B21" s="1"/>
      <c r="C21" s="33"/>
      <c r="D21" s="24"/>
      <c r="E21" s="33"/>
      <c r="F21" s="24"/>
    </row>
    <row r="22" spans="1:6" x14ac:dyDescent="0.4">
      <c r="A22" s="24"/>
      <c r="B22" s="24"/>
      <c r="C22" s="24"/>
      <c r="D22" s="24"/>
      <c r="E22" s="24"/>
      <c r="F22" s="24"/>
    </row>
    <row r="23" spans="1:6" x14ac:dyDescent="0.4">
      <c r="A23" s="24"/>
      <c r="B23" s="24"/>
      <c r="C23" s="24"/>
      <c r="D23" s="24"/>
      <c r="E23" s="24"/>
      <c r="F23" s="24"/>
    </row>
    <row r="24" spans="1:6" x14ac:dyDescent="0.4">
      <c r="A24" s="24"/>
      <c r="B24" s="24"/>
      <c r="C24" s="24"/>
      <c r="D24" s="24"/>
      <c r="E24" s="24"/>
      <c r="F24" s="24"/>
    </row>
    <row r="25" spans="1:6" x14ac:dyDescent="0.4">
      <c r="A25" s="24"/>
      <c r="B25" s="24"/>
      <c r="C25" s="24"/>
      <c r="D25" s="24"/>
      <c r="E25" s="24"/>
      <c r="F25" s="24"/>
    </row>
    <row r="26" spans="1:6" x14ac:dyDescent="0.4">
      <c r="A26" s="24"/>
      <c r="B26" s="24"/>
      <c r="C26" s="24"/>
      <c r="D26" s="24"/>
      <c r="E26" s="24"/>
      <c r="F26" s="24"/>
    </row>
    <row r="27" spans="1:6" x14ac:dyDescent="0.4">
      <c r="A27" s="24"/>
      <c r="B27" s="24"/>
      <c r="C27" s="24"/>
      <c r="D27" s="24"/>
      <c r="E27" s="24"/>
      <c r="F27" s="24"/>
    </row>
    <row r="28" spans="1:6" x14ac:dyDescent="0.4">
      <c r="A28" s="24"/>
      <c r="B28" s="24"/>
      <c r="C28" s="24"/>
      <c r="D28" s="24"/>
      <c r="E28" s="24"/>
      <c r="F28" s="24"/>
    </row>
    <row r="29" spans="1:6" x14ac:dyDescent="0.4">
      <c r="A29" s="24"/>
      <c r="B29" s="24"/>
      <c r="C29" s="24"/>
      <c r="D29" s="24"/>
      <c r="E29" s="24"/>
      <c r="F29" s="24"/>
    </row>
    <row r="30" spans="1:6" x14ac:dyDescent="0.4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464820</xdr:colOff>
                <xdr:row>0</xdr:row>
                <xdr:rowOff>60960</xdr:rowOff>
              </from>
              <to>
                <xdr:col>5</xdr:col>
                <xdr:colOff>929640</xdr:colOff>
                <xdr:row>1</xdr:row>
                <xdr:rowOff>129540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현우 강</cp:lastModifiedBy>
  <cp:lastPrinted>2024-08-16T08:37:08Z</cp:lastPrinted>
  <dcterms:created xsi:type="dcterms:W3CDTF">2023-05-12T10:51:28Z</dcterms:created>
  <dcterms:modified xsi:type="dcterms:W3CDTF">2024-08-17T02:14:03Z</dcterms:modified>
</cp:coreProperties>
</file>