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우진\Desktop\컴활자\길벗컴활1급총정리\기출\10회\"/>
    </mc:Choice>
  </mc:AlternateContent>
  <xr:revisionPtr revIDLastSave="0" documentId="8_{DA9BC197-ADEF-4721-BC70-A23FD6B67797}" xr6:coauthVersionLast="47" xr6:coauthVersionMax="47" xr10:uidLastSave="{00000000-0000-0000-0000-000000000000}"/>
  <bookViews>
    <workbookView xWindow="-120" yWindow="-120" windowWidth="24240" windowHeight="13140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'기본작업-1'!$A$35:$E$35</definedName>
    <definedName name="_xlnm.Print_Area" localSheetId="1">'기본작업-2'!$A$2:$H$43</definedName>
    <definedName name="_xlnm.Print_Titles" localSheetId="1">'기본작업-2'!$2:$2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3" l="1"/>
  <c r="E42" i="3"/>
  <c r="E41" i="3"/>
  <c r="B39" i="3" a="1"/>
  <c r="B39" i="3"/>
  <c r="B40" i="3" a="1"/>
  <c r="B40" i="3" s="1"/>
  <c r="B41" i="3" a="1"/>
  <c r="B41" i="3"/>
  <c r="B42" i="3" a="1"/>
  <c r="B42" i="3" s="1"/>
  <c r="B38" i="3" a="1"/>
  <c r="B38" i="3" s="1"/>
  <c r="J34" i="3" a="1"/>
  <c r="J34" i="3" s="1"/>
  <c r="J35" i="3" a="1"/>
  <c r="J35" i="3" s="1"/>
  <c r="J36" i="3" a="1"/>
  <c r="J36" i="3" s="1"/>
  <c r="I35" i="3" a="1"/>
  <c r="I35" i="3" s="1"/>
  <c r="I36" i="3" a="1"/>
  <c r="I36" i="3" s="1"/>
  <c r="I34" i="3" a="1"/>
  <c r="I34" i="3" s="1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4" i="3"/>
  <c r="C5" i="3"/>
  <c r="C6" i="3"/>
  <c r="C7" i="3"/>
  <c r="C8" i="3"/>
  <c r="C9" i="3"/>
  <c r="C10" i="3"/>
  <c r="C11" i="3"/>
  <c r="C12" i="3"/>
  <c r="C13" i="3"/>
  <c r="C14" i="3"/>
  <c r="C15" i="3"/>
  <c r="C3" i="3"/>
  <c r="A33" i="1"/>
  <c r="F4" i="8"/>
  <c r="I18" i="3" a="1"/>
  <c r="I20" i="3" a="1"/>
  <c r="I22" i="3" a="1"/>
  <c r="I24" i="3" a="1"/>
  <c r="I26" i="3" a="1"/>
  <c r="I21" i="3" a="1"/>
  <c r="I23" i="3" a="1"/>
  <c r="I27" i="3" a="1"/>
  <c r="I28" i="3" a="1"/>
  <c r="I19" i="3" a="1"/>
  <c r="I25" i="3" a="1"/>
  <c r="I29" i="3" a="1"/>
  <c r="I30" i="3" a="1"/>
  <c r="I4" i="3" a="1"/>
  <c r="I6" i="3" a="1"/>
  <c r="I8" i="3" a="1"/>
  <c r="I10" i="3" a="1"/>
  <c r="I12" i="3" a="1"/>
  <c r="I14" i="3" a="1"/>
  <c r="I7" i="3" a="1"/>
  <c r="I9" i="3" a="1"/>
  <c r="I13" i="3" a="1"/>
  <c r="I15" i="3" a="1"/>
  <c r="I16" i="3" a="1"/>
  <c r="I5" i="3" a="1"/>
  <c r="I11" i="3" a="1"/>
  <c r="I17" i="3" a="1"/>
  <c r="I3" i="3" a="1"/>
  <c r="I30" i="3" l="1"/>
  <c r="I29" i="3"/>
  <c r="I25" i="3"/>
  <c r="I19" i="3"/>
  <c r="I28" i="3"/>
  <c r="I27" i="3"/>
  <c r="I23" i="3"/>
  <c r="I21" i="3"/>
  <c r="I26" i="3"/>
  <c r="I24" i="3"/>
  <c r="I22" i="3"/>
  <c r="I20" i="3"/>
  <c r="I18" i="3"/>
  <c r="I17" i="3"/>
  <c r="I11" i="3"/>
  <c r="I5" i="3"/>
  <c r="I16" i="3"/>
  <c r="I15" i="3"/>
  <c r="I13" i="3"/>
  <c r="I9" i="3"/>
  <c r="I7" i="3"/>
  <c r="I14" i="3"/>
  <c r="I12" i="3"/>
  <c r="I10" i="3"/>
  <c r="I8" i="3"/>
  <c r="I6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393C34-318D-4F17-A1DC-1B22F85EB454}" sourceFile="C:\Users\김우진\Desktop\컴활자\길벗컴활1급총정리\기출\10회\비품구매내역.xlsx" keepAlive="1" name="비품구매내역" type="5" refreshedVersion="8" background="1">
    <dbPr connection="Provider=Microsoft.ACE.OLEDB.12.0;User ID=Admin;Data Source=C:\Users\김우진\Desktop\컴활자\길벗컴활1급총정리\기출\10회\비품구매내역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'1월비품현황$'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<sst xmlns="http://schemas.openxmlformats.org/spreadsheetml/2006/main" count="582" uniqueCount="175">
  <si>
    <t>구매일</t>
  </si>
  <si>
    <t>구분코드</t>
  </si>
  <si>
    <t>비품명</t>
  </si>
  <si>
    <t>취득원가</t>
  </si>
  <si>
    <t>내용연수</t>
  </si>
  <si>
    <t>잔존가치</t>
  </si>
  <si>
    <t>감가상각비</t>
  </si>
  <si>
    <t>A9332K</t>
  </si>
  <si>
    <t>기획부</t>
  </si>
  <si>
    <t>쇼파</t>
  </si>
  <si>
    <t>A4713C</t>
  </si>
  <si>
    <t>프린터</t>
  </si>
  <si>
    <t>A4809N</t>
  </si>
  <si>
    <t>냉온풍기</t>
  </si>
  <si>
    <t>B9774N</t>
  </si>
  <si>
    <t>영업부</t>
  </si>
  <si>
    <t>에어컨</t>
  </si>
  <si>
    <t>C5988N</t>
  </si>
  <si>
    <t>인사부</t>
  </si>
  <si>
    <t>D2625K</t>
  </si>
  <si>
    <t>홍보부</t>
  </si>
  <si>
    <t>책상</t>
  </si>
  <si>
    <t>E8614K</t>
  </si>
  <si>
    <t>총무부</t>
  </si>
  <si>
    <t>의자</t>
  </si>
  <si>
    <t>A1286C</t>
  </si>
  <si>
    <t>컴퓨터</t>
  </si>
  <si>
    <t>D5938C</t>
  </si>
  <si>
    <t>복합기</t>
  </si>
  <si>
    <t>A1840C</t>
  </si>
  <si>
    <t>B9656K</t>
  </si>
  <si>
    <t>테이블</t>
  </si>
  <si>
    <t>B5593K</t>
  </si>
  <si>
    <t>D2591N</t>
  </si>
  <si>
    <t>전기히터</t>
  </si>
  <si>
    <t>E2469K</t>
  </si>
  <si>
    <t>A4583C</t>
  </si>
  <si>
    <t>E0990N</t>
  </si>
  <si>
    <t>D5474K</t>
  </si>
  <si>
    <t>B6485K</t>
  </si>
  <si>
    <t>C7921N</t>
  </si>
  <si>
    <t>C7798N</t>
  </si>
  <si>
    <t>D7039K</t>
  </si>
  <si>
    <t>D9051C</t>
  </si>
  <si>
    <t>E2409N</t>
  </si>
  <si>
    <t>선풍기</t>
  </si>
  <si>
    <t>B4163C</t>
  </si>
  <si>
    <t>E0187K</t>
  </si>
  <si>
    <t>B2839C</t>
  </si>
  <si>
    <t>스캐너</t>
  </si>
  <si>
    <t>C8958C</t>
  </si>
  <si>
    <t>C4016N</t>
  </si>
  <si>
    <t>[표1]</t>
    <phoneticPr fontId="1" type="noConversion"/>
  </si>
  <si>
    <t>부서명</t>
    <phoneticPr fontId="1" type="noConversion"/>
  </si>
  <si>
    <t>A6762N</t>
  </si>
  <si>
    <t>D5381K</t>
  </si>
  <si>
    <t>D7050C</t>
  </si>
  <si>
    <t>E9323K</t>
  </si>
  <si>
    <t>A9786C</t>
  </si>
  <si>
    <t>B2452C</t>
  </si>
  <si>
    <t>A4463N</t>
  </si>
  <si>
    <t>E8955K</t>
  </si>
  <si>
    <t>E3847K</t>
  </si>
  <si>
    <t>B9885K</t>
  </si>
  <si>
    <t>D2741N</t>
  </si>
  <si>
    <t>A8923K</t>
  </si>
  <si>
    <t>C2471K</t>
  </si>
  <si>
    <t>D1809K</t>
  </si>
  <si>
    <t>B7228C</t>
  </si>
  <si>
    <t>C9759N</t>
  </si>
  <si>
    <t>B5658N</t>
  </si>
  <si>
    <t>A5413C</t>
  </si>
  <si>
    <t>C0722K</t>
  </si>
  <si>
    <t>E3508K</t>
  </si>
  <si>
    <t>D2211C</t>
  </si>
  <si>
    <t>B1895N</t>
  </si>
  <si>
    <t>D7076C</t>
  </si>
  <si>
    <t>E3624C</t>
  </si>
  <si>
    <t>E2453N</t>
  </si>
  <si>
    <t>C2458N</t>
  </si>
  <si>
    <t>B5695K</t>
  </si>
  <si>
    <t>E4556N</t>
  </si>
  <si>
    <t>B6613N</t>
  </si>
  <si>
    <t>D2651K</t>
  </si>
  <si>
    <t>D3061K</t>
  </si>
  <si>
    <t>B7582K</t>
  </si>
  <si>
    <t>B1084C</t>
  </si>
  <si>
    <t>A2837C</t>
  </si>
  <si>
    <t>D2590K</t>
  </si>
  <si>
    <t>E6700C</t>
  </si>
  <si>
    <t>D1560N</t>
  </si>
  <si>
    <t>C9545N</t>
  </si>
  <si>
    <t>A8064C</t>
  </si>
  <si>
    <t>C9625C</t>
  </si>
  <si>
    <t>C9805N</t>
  </si>
  <si>
    <t>구매일</t>
    <phoneticPr fontId="1" type="noConversion"/>
  </si>
  <si>
    <t>구분코드</t>
    <phoneticPr fontId="1" type="noConversion"/>
  </si>
  <si>
    <t>비품명</t>
    <phoneticPr fontId="1" type="noConversion"/>
  </si>
  <si>
    <t>취득원가</t>
    <phoneticPr fontId="1" type="noConversion"/>
  </si>
  <si>
    <t>내용연수</t>
    <phoneticPr fontId="1" type="noConversion"/>
  </si>
  <si>
    <t>잔존가치</t>
    <phoneticPr fontId="1" type="noConversion"/>
  </si>
  <si>
    <t>감가상각비</t>
    <phoneticPr fontId="1" type="noConversion"/>
  </si>
  <si>
    <t>냉온풍기</t>
    <phoneticPr fontId="1" type="noConversion"/>
  </si>
  <si>
    <t>복합기</t>
    <phoneticPr fontId="1" type="noConversion"/>
  </si>
  <si>
    <t>선풍기</t>
    <phoneticPr fontId="1" type="noConversion"/>
  </si>
  <si>
    <t>쇼파</t>
    <phoneticPr fontId="1" type="noConversion"/>
  </si>
  <si>
    <t>스캐너</t>
    <phoneticPr fontId="1" type="noConversion"/>
  </si>
  <si>
    <t>에어컨</t>
    <phoneticPr fontId="1" type="noConversion"/>
  </si>
  <si>
    <t>의자</t>
    <phoneticPr fontId="1" type="noConversion"/>
  </si>
  <si>
    <t>전기히터</t>
    <phoneticPr fontId="1" type="noConversion"/>
  </si>
  <si>
    <t>책상</t>
    <phoneticPr fontId="1" type="noConversion"/>
  </si>
  <si>
    <t>컴퓨터</t>
    <phoneticPr fontId="1" type="noConversion"/>
  </si>
  <si>
    <t>테이블</t>
    <phoneticPr fontId="1" type="noConversion"/>
  </si>
  <si>
    <t>프린터</t>
    <phoneticPr fontId="1" type="noConversion"/>
  </si>
  <si>
    <t>비품코드</t>
    <phoneticPr fontId="1" type="noConversion"/>
  </si>
  <si>
    <t>비고</t>
    <phoneticPr fontId="1" type="noConversion"/>
  </si>
  <si>
    <t>[표2]</t>
    <phoneticPr fontId="1" type="noConversion"/>
  </si>
  <si>
    <t>[표3]</t>
    <phoneticPr fontId="1" type="noConversion"/>
  </si>
  <si>
    <t>부서코드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</si>
  <si>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</si>
  <si>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</si>
  <si>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</si>
  <si>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</si>
  <si>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E</t>
    <phoneticPr fontId="1" type="noConversion"/>
  </si>
  <si>
    <t>분류코드</t>
    <phoneticPr fontId="1" type="noConversion"/>
  </si>
  <si>
    <t>분류</t>
    <phoneticPr fontId="1" type="noConversion"/>
  </si>
  <si>
    <t>부서</t>
    <phoneticPr fontId="1" type="noConversion"/>
  </si>
  <si>
    <t>기획부</t>
    <phoneticPr fontId="1" type="noConversion"/>
  </si>
  <si>
    <t>영업부</t>
    <phoneticPr fontId="1" type="noConversion"/>
  </si>
  <si>
    <t>인사부</t>
    <phoneticPr fontId="1" type="noConversion"/>
  </si>
  <si>
    <t>홍보부</t>
    <phoneticPr fontId="1" type="noConversion"/>
  </si>
  <si>
    <t>총무부</t>
    <phoneticPr fontId="1" type="noConversion"/>
  </si>
  <si>
    <t>컴퓨터 및 주변기기</t>
    <phoneticPr fontId="1" type="noConversion"/>
  </si>
  <si>
    <t>N</t>
    <phoneticPr fontId="1" type="noConversion"/>
  </si>
  <si>
    <t>냉/난방기기</t>
    <phoneticPr fontId="1" type="noConversion"/>
  </si>
  <si>
    <t>[표4]</t>
    <phoneticPr fontId="1" type="noConversion"/>
  </si>
  <si>
    <t>[표5]</t>
    <phoneticPr fontId="1" type="noConversion"/>
  </si>
  <si>
    <t>K</t>
    <phoneticPr fontId="1" type="noConversion"/>
  </si>
  <si>
    <t>가구</t>
    <phoneticPr fontId="1" type="noConversion"/>
  </si>
  <si>
    <t>컴퓨터/복합기 감가상각비 평균</t>
    <phoneticPr fontId="1" type="noConversion"/>
  </si>
  <si>
    <t>국어</t>
  </si>
  <si>
    <t>영어</t>
  </si>
  <si>
    <t>수학</t>
  </si>
  <si>
    <t>과목</t>
    <phoneticPr fontId="1" type="noConversion"/>
  </si>
  <si>
    <t>국어</t>
    <phoneticPr fontId="1" type="noConversion"/>
  </si>
  <si>
    <t>중간고사</t>
    <phoneticPr fontId="1" type="noConversion"/>
  </si>
  <si>
    <t>기말고사</t>
    <phoneticPr fontId="1" type="noConversion"/>
  </si>
  <si>
    <t>수행평가</t>
    <phoneticPr fontId="1" type="noConversion"/>
  </si>
  <si>
    <t>영어</t>
    <phoneticPr fontId="1" type="noConversion"/>
  </si>
  <si>
    <t>수학</t>
    <phoneticPr fontId="1" type="noConversion"/>
  </si>
  <si>
    <t>[표1] 1학년 1학기</t>
    <phoneticPr fontId="1" type="noConversion"/>
  </si>
  <si>
    <t>[표2] 1학년 2학기</t>
    <phoneticPr fontId="1" type="noConversion"/>
  </si>
  <si>
    <t>[표5] 과목별 합계</t>
    <phoneticPr fontId="1" type="noConversion"/>
  </si>
  <si>
    <t>시험</t>
    <phoneticPr fontId="1" type="noConversion"/>
  </si>
  <si>
    <t>점수</t>
    <phoneticPr fontId="1" type="noConversion"/>
  </si>
  <si>
    <t>[표3] 2학년 1학기</t>
    <phoneticPr fontId="1" type="noConversion"/>
  </si>
  <si>
    <t>[표4] 2학년 2학기</t>
    <phoneticPr fontId="1" type="noConversion"/>
  </si>
  <si>
    <t>[표1] 비품명별 평균</t>
    <phoneticPr fontId="1" type="noConversion"/>
  </si>
  <si>
    <t>할인금액</t>
    <phoneticPr fontId="1" type="noConversion"/>
  </si>
  <si>
    <t>조건</t>
    <phoneticPr fontId="1" type="noConversion"/>
  </si>
  <si>
    <t>가구</t>
  </si>
  <si>
    <t>전자제품</t>
  </si>
  <si>
    <t>총합계</t>
  </si>
  <si>
    <t>합계 : 잔존가치</t>
  </si>
  <si>
    <t>(모두)</t>
  </si>
  <si>
    <t>구입부서</t>
  </si>
  <si>
    <t>구분</t>
  </si>
  <si>
    <t>일(기준일)</t>
  </si>
  <si>
    <t>2021-01-01 - 2021-01-07</t>
  </si>
  <si>
    <t>2021-01-15 - 2021-01-21</t>
  </si>
  <si>
    <t>2021-01-22 - 2021-01-28</t>
  </si>
  <si>
    <t>2021-01-29 - 2021-01-30</t>
  </si>
  <si>
    <t>2021-01-08 - 2021-01-14</t>
  </si>
  <si>
    <t>전자제품 요약</t>
  </si>
  <si>
    <t>가구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</si>
</sst>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0" fillId="3" borderId="2" xfId="1" applyFont="1" applyFill="1" applyBorder="1" applyAlignment="1">
      <alignment horizontal="center" vertical="center"/>
    </xf>
    <xf numFmtId="41" fontId="0" fillId="3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1" fontId="0" fillId="3" borderId="4" xfId="1" applyFon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41" fontId="0" fillId="4" borderId="1" xfId="1" applyFont="1" applyFill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1" applyNumberFormat="1" applyFont="1" applyBorder="1">
      <alignment vertical="center"/>
    </xf>
    <xf numFmtId="0" fontId="0" fillId="0" borderId="1" xfId="1" applyNumberFormat="1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1" applyNumberFormat="1" applyFont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41" fontId="0" fillId="0" borderId="1" xfId="1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비품별 취득원가</a:t>
            </a:r>
            <a:r>
              <a:rPr lang="en-US"/>
              <a:t>/</a:t>
            </a:r>
            <a:r>
              <a:rPr lang="ko-KR"/>
              <a:t>감가상각비 평균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 취득원가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4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18-4C89-896D-5B15A89110CF}"/>
              </c:ext>
            </c:extLst>
          </c:dPt>
          <c:dLbls>
            <c:dLbl>
              <c:idx val="0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3C-4C70-917C-2FFDA9F379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('기타작업-1'!$C$4:$C$6,'기타작업-1'!$C$8:$C$9,'기타작업-1'!$C$11,'기타작업-1'!$C$13,'기타작업-1'!$C$15)</c:f>
              <c:numCache>
                <c:formatCode>_(* #,##0_);_(* \(#,##0\);_(* "-"_);_(@_)</c:formatCode>
                <c:ptCount val="8"/>
                <c:pt idx="0">
                  <c:v>2920000</c:v>
                </c:pt>
                <c:pt idx="1">
                  <c:v>1525000</c:v>
                </c:pt>
                <c:pt idx="2">
                  <c:v>50000</c:v>
                </c:pt>
                <c:pt idx="3">
                  <c:v>250000</c:v>
                </c:pt>
                <c:pt idx="4">
                  <c:v>1233333</c:v>
                </c:pt>
                <c:pt idx="5">
                  <c:v>32000</c:v>
                </c:pt>
                <c:pt idx="6">
                  <c:v>1291666</c:v>
                </c:pt>
                <c:pt idx="7">
                  <c:v>633333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0-4F8E-8DC9-2B19E4CA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8773327"/>
        <c:axId val="978773807"/>
      </c:barChart>
      <c:lineChart>
        <c:grouping val="standard"/>
        <c:varyColors val="0"/>
        <c:ser>
          <c:idx val="1"/>
          <c:order val="1"/>
          <c:tx>
            <c:strRef>
              <c:f>'기타작업-1'!$F$3</c:f>
              <c:strCache>
                <c:ptCount val="1"/>
                <c:pt idx="0">
                  <c:v> 감가상각비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18-4C89-896D-5B15A89110CF}"/>
              </c:ext>
            </c:extLst>
          </c:dPt>
          <c:cat>
            <c:strRef>
              <c:f>('기타작업-1'!$B$4:$B$6,'기타작업-1'!$B$8:$B$9,'기타작업-1'!$B$11,'기타작업-1'!$B$13,'기타작업-1'!$B$15)</c:f>
              <c:strCache>
                <c:ptCount val="8"/>
                <c:pt idx="0">
                  <c:v> 냉온풍기 </c:v>
                </c:pt>
                <c:pt idx="1">
                  <c:v> 복합기 </c:v>
                </c:pt>
                <c:pt idx="2">
                  <c:v> 선풍기 </c:v>
                </c:pt>
                <c:pt idx="3">
                  <c:v> 스캐너 </c:v>
                </c:pt>
                <c:pt idx="4">
                  <c:v> 에어컨 </c:v>
                </c:pt>
                <c:pt idx="5">
                  <c:v> 전기히터 </c:v>
                </c:pt>
                <c:pt idx="6">
                  <c:v> 컴퓨터 </c:v>
                </c:pt>
                <c:pt idx="7">
                  <c:v> 프린터 </c:v>
                </c:pt>
              </c:strCache>
            </c:strRef>
          </c:cat>
          <c:val>
            <c:numRef>
              <c:f>('기타작업-1'!$F$4:$F$6,'기타작업-1'!$F$8:$F$9,'기타작업-1'!$F$11,'기타작업-1'!$F$13,'기타작업-1'!$F$15)</c:f>
              <c:numCache>
                <c:formatCode>_(* #,##0_);_(* \(#,##0\);_(* "-"_);_(@_)</c:formatCode>
                <c:ptCount val="8"/>
                <c:pt idx="0">
                  <c:v>392500</c:v>
                </c:pt>
                <c:pt idx="1">
                  <c:v>193750</c:v>
                </c:pt>
                <c:pt idx="2">
                  <c:v>15000</c:v>
                </c:pt>
                <c:pt idx="3">
                  <c:v>75000</c:v>
                </c:pt>
                <c:pt idx="4">
                  <c:v>188333</c:v>
                </c:pt>
                <c:pt idx="5">
                  <c:v>8888</c:v>
                </c:pt>
                <c:pt idx="6">
                  <c:v>215000</c:v>
                </c:pt>
                <c:pt idx="7">
                  <c:v>105111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8A0-4F8E-8DC9-2B19E4CA83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068192"/>
        <c:axId val="366471152"/>
      </c:lineChart>
      <c:catAx>
        <c:axId val="97877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8773807"/>
        <c:crosses val="autoZero"/>
        <c:auto val="1"/>
        <c:lblAlgn val="ctr"/>
        <c:lblOffset val="100"/>
        <c:noMultiLvlLbl val="0"/>
      </c:catAx>
      <c:valAx>
        <c:axId val="978773807"/>
        <c:scaling>
          <c:orientation val="minMax"/>
          <c:max val="4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78773327"/>
        <c:crosses val="autoZero"/>
        <c:crossBetween val="between"/>
        <c:majorUnit val="1000000"/>
      </c:valAx>
      <c:valAx>
        <c:axId val="366471152"/>
        <c:scaling>
          <c:orientation val="minMax"/>
          <c:max val="40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감가상각비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068192"/>
        <c:crosses val="max"/>
        <c:crossBetween val="between"/>
        <c:majorUnit val="100000"/>
      </c:valAx>
      <c:catAx>
        <c:axId val="393068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6471152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rotWithShape="1">
      <a:gsLst>
        <a:gs pos="0">
          <a:schemeClr val="dk1">
            <a:satMod val="103000"/>
            <a:lumMod val="102000"/>
            <a:tint val="94000"/>
          </a:schemeClr>
        </a:gs>
        <a:gs pos="50000">
          <a:schemeClr val="dk1">
            <a:satMod val="110000"/>
            <a:lumMod val="100000"/>
            <a:shade val="100000"/>
          </a:schemeClr>
        </a:gs>
        <a:gs pos="100000">
          <a:schemeClr val="dk1">
            <a:lumMod val="99000"/>
            <a:satMod val="120000"/>
            <a:shade val="78000"/>
          </a:schemeClr>
        </a:gs>
      </a:gsLst>
      <a:lin ang="5400000" scaled="0"/>
    </a:gradFill>
    <a:ln w="635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lt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F80525C-523D-3E41-6DB1-F367C52BFA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002452E9-A816-1423-C20C-0406ED7633EF}"/>
            </a:ext>
          </a:extLst>
        </xdr:cNvPr>
        <xdr:cNvSpPr/>
      </xdr:nvSpPr>
      <xdr:spPr>
        <a:xfrm>
          <a:off x="3771900" y="209550"/>
          <a:ext cx="8763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1BFEF3A-4C55-18F2-A22E-7FE234537326}"/>
            </a:ext>
          </a:extLst>
        </xdr:cNvPr>
        <xdr:cNvSpPr/>
      </xdr:nvSpPr>
      <xdr:spPr>
        <a:xfrm>
          <a:off x="3771900" y="838200"/>
          <a:ext cx="8763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466725</xdr:colOff>
          <xdr:row>0</xdr:row>
          <xdr:rowOff>57150</xdr:rowOff>
        </xdr:from>
        <xdr:to>
          <xdr:col>5</xdr:col>
          <xdr:colOff>933450</xdr:colOff>
          <xdr:row>1</xdr:row>
          <xdr:rowOff>142875</xdr:rowOff>
        </xdr:to>
        <xdr:sp macro="" textlink="">
          <xdr:nvSpPr>
            <xdr:cNvPr id="2049" name="cmd비품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우진" refreshedDate="45648.019615046294" backgroundQuery="1" createdVersion="8" refreshedVersion="8" minRefreshableVersion="3" recordCount="28" xr:uid="{0B4CFCCE-55BF-4351-98F0-337CF24A6972}">
  <cacheSource type="external" connectionId="1"/>
  <cacheFields count="10">
    <cacheField name="구매일" numFmtId="0">
      <sharedItems containsSemiMixedTypes="0" containsNonDate="0" containsDate="1" containsString="0" minDate="2016-04-15T00:00:00" maxDate="2020-05-14T00:00:00" count="26">
        <d v="2016-04-15T00:00:00"/>
        <d v="2020-04-14T00:00:00"/>
        <d v="2016-05-13T00:00:00"/>
        <d v="2019-04-13T00:00:00"/>
        <d v="2018-04-07T00:00:00"/>
        <d v="2017-05-02T00:00:00"/>
        <d v="2019-05-09T00:00:00"/>
        <d v="2019-05-08T00:00:00"/>
        <d v="2020-04-08T00:00:00"/>
        <d v="2020-05-13T00:00:00"/>
        <d v="2017-05-20T00:00:00"/>
        <d v="2020-04-06T00:00:00"/>
        <d v="2019-04-17T00:00:00"/>
        <d v="2018-04-21T00:00:00"/>
        <d v="2019-05-23T00:00:00"/>
        <d v="2018-05-07T00:00:00"/>
        <d v="2017-04-01T00:00:00"/>
        <d v="2016-05-06T00:00:00"/>
        <d v="2016-05-16T00:00:00"/>
        <d v="2017-05-14T00:00:00"/>
        <d v="2020-04-09T00:00:00"/>
        <d v="2019-04-27T00:00:00"/>
        <d v="2019-05-26T00:00:00"/>
        <d v="2016-05-18T00:00:00"/>
        <d v="2020-05-08T00:00:00"/>
        <d v="2017-05-18T00:00:00"/>
      </sharedItems>
    </cacheField>
    <cacheField name="기준일" numFmtId="0">
      <sharedItems containsSemiMixedTypes="0" containsNonDate="0" containsDate="1" containsString="0" minDate="2021-01-02T00:00:00" maxDate="2021-01-30T00:00:00" count="17">
        <d v="2021-01-15T00:00:00"/>
        <d v="2021-01-23T00:00:00"/>
        <d v="2021-01-11T00:00:00"/>
        <d v="2021-01-25T00:00:00"/>
        <d v="2021-01-22T00:00:00"/>
        <d v="2021-01-02T00:00:00"/>
        <d v="2021-01-06T00:00:00"/>
        <d v="2021-01-09T00:00:00"/>
        <d v="2021-01-29T00:00:00"/>
        <d v="2021-01-21T00:00:00"/>
        <d v="2021-01-19T00:00:00"/>
        <d v="2021-01-20T00:00:00"/>
        <d v="2021-01-12T00:00:00"/>
        <d v="2021-01-28T00:00:00"/>
        <d v="2021-01-16T00:00:00"/>
        <d v="2021-01-03T00:00:00"/>
        <d v="2021-01-27T00:00:00"/>
      </sharedItems>
      <fieldGroup par="9"/>
    </cacheField>
    <cacheField name="구분" numFmtId="0">
      <sharedItems count="2">
        <s v="전자제품"/>
        <s v="가구"/>
      </sharedItems>
    </cacheField>
    <cacheField name="구입부서" numFmtId="0">
      <sharedItems count="5">
        <s v="기획부"/>
        <s v="영업부"/>
        <s v="인사부"/>
        <s v="홍보부"/>
        <s v="총무부"/>
      </sharedItems>
    </cacheField>
    <cacheField name="비품명" numFmtId="0">
      <sharedItems count="12">
        <s v="프린터"/>
        <s v="컴퓨터"/>
        <s v="에어컨"/>
        <s v="책상"/>
        <s v="쇼파"/>
        <s v="냉온풍기"/>
        <s v="의자"/>
        <s v="복합기"/>
        <s v="전기히터"/>
        <s v="스캐너"/>
        <s v="선풍기"/>
        <s v="테이블"/>
      </sharedItems>
    </cacheField>
    <cacheField name="취득원가" numFmtId="0">
      <sharedItems containsSemiMixedTypes="0" containsString="0" containsNumber="1" containsInteger="1" minValue="25000" maxValue="3540000" count="25">
        <n v="560000"/>
        <n v="1235000"/>
        <n v="2350000"/>
        <n v="250000"/>
        <n v="3000000"/>
        <n v="3540000"/>
        <n v="1200000"/>
        <n v="780000"/>
        <n v="1100000"/>
        <n v="25000"/>
        <n v="300000"/>
        <n v="1500000"/>
        <n v="39000"/>
        <n v="990000"/>
        <n v="2300000"/>
        <n v="210000"/>
        <n v="32000"/>
        <n v="1000000"/>
        <n v="1950000"/>
        <n v="195000"/>
        <n v="1860000"/>
        <n v="50000"/>
        <n v="400000"/>
        <n v="350000"/>
        <n v="600000"/>
      </sharedItems>
    </cacheField>
    <cacheField name="내용연수" numFmtId="0">
      <sharedItems containsSemiMixedTypes="0" containsString="0" containsNumber="1" containsInteger="1" minValue="1" maxValue="5" count="5">
        <n v="5"/>
        <n v="1"/>
        <n v="2"/>
        <n v="3"/>
        <n v="4"/>
      </sharedItems>
    </cacheField>
    <cacheField name="잔존가치" numFmtId="0">
      <sharedItems containsSemiMixedTypes="0" containsString="0" containsNumber="1" containsInteger="1" minValue="5000" maxValue="2300000" count="23">
        <n v="50000"/>
        <n v="1000000"/>
        <n v="800000"/>
        <n v="150000"/>
        <n v="2300000"/>
        <n v="2000000"/>
        <n v="750000"/>
        <n v="180000"/>
        <n v="650000"/>
        <n v="950000"/>
        <n v="5000"/>
        <n v="250000"/>
        <n v="900000"/>
        <n v="10000"/>
        <n v="100000"/>
        <n v="560000"/>
        <n v="700000"/>
        <n v="20000"/>
        <n v="300000"/>
        <n v="1200000"/>
        <n v="90000"/>
        <n v="1300000"/>
        <n v="280000"/>
      </sharedItems>
    </cacheField>
    <cacheField name="감가상각비" numFmtId="0">
      <sharedItems containsSemiMixedTypes="0" containsString="0" containsNumber="1" containsInteger="1" minValue="5000" maxValue="400000" count="25">
        <n v="102000"/>
        <n v="235000"/>
        <n v="310000"/>
        <n v="50000"/>
        <n v="233333"/>
        <n v="385000"/>
        <n v="225000"/>
        <n v="35000"/>
        <n v="130000"/>
        <n v="150000"/>
        <n v="5000"/>
        <n v="300000"/>
        <n v="9666"/>
        <n v="75000"/>
        <n v="143333"/>
        <n v="400000"/>
        <n v="32000"/>
        <n v="12000"/>
        <n v="140000"/>
        <n v="237500"/>
        <n v="52500"/>
        <n v="280000"/>
        <n v="15000"/>
        <n v="60000"/>
        <n v="70000"/>
      </sharedItems>
    </cacheField>
    <cacheField name="일(기준일)" numFmtId="0" databaseField="0">
      <fieldGroup base="1">
        <rangePr autoStart="0" groupBy="days" startDate="2021-01-01T00:00:00" endDate="2021-01-30T00:00:00" groupInterval="7"/>
        <groupItems count="7">
          <s v="&lt;2021-01-01"/>
          <s v="2021-01-01 - 2021-01-07"/>
          <s v="2021-01-08 - 2021-01-14"/>
          <s v="2021-01-15 - 2021-01-21"/>
          <s v="2021-01-22 - 2021-01-28"/>
          <s v="2021-01-29 - 2021-01-30"/>
          <s v="&gt;2021-01-30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0"/>
    <x v="1"/>
    <x v="1"/>
    <x v="1"/>
    <x v="1"/>
    <x v="1"/>
    <x v="1"/>
  </r>
  <r>
    <x v="2"/>
    <x v="2"/>
    <x v="0"/>
    <x v="2"/>
    <x v="2"/>
    <x v="2"/>
    <x v="0"/>
    <x v="2"/>
    <x v="2"/>
  </r>
  <r>
    <x v="3"/>
    <x v="3"/>
    <x v="1"/>
    <x v="3"/>
    <x v="3"/>
    <x v="3"/>
    <x v="2"/>
    <x v="3"/>
    <x v="3"/>
  </r>
  <r>
    <x v="4"/>
    <x v="4"/>
    <x v="1"/>
    <x v="4"/>
    <x v="4"/>
    <x v="4"/>
    <x v="3"/>
    <x v="4"/>
    <x v="4"/>
  </r>
  <r>
    <x v="5"/>
    <x v="3"/>
    <x v="0"/>
    <x v="0"/>
    <x v="5"/>
    <x v="5"/>
    <x v="4"/>
    <x v="5"/>
    <x v="5"/>
  </r>
  <r>
    <x v="6"/>
    <x v="4"/>
    <x v="0"/>
    <x v="1"/>
    <x v="2"/>
    <x v="6"/>
    <x v="2"/>
    <x v="6"/>
    <x v="6"/>
  </r>
  <r>
    <x v="7"/>
    <x v="4"/>
    <x v="1"/>
    <x v="4"/>
    <x v="6"/>
    <x v="3"/>
    <x v="2"/>
    <x v="7"/>
    <x v="7"/>
  </r>
  <r>
    <x v="8"/>
    <x v="5"/>
    <x v="0"/>
    <x v="0"/>
    <x v="1"/>
    <x v="7"/>
    <x v="1"/>
    <x v="8"/>
    <x v="8"/>
  </r>
  <r>
    <x v="9"/>
    <x v="6"/>
    <x v="0"/>
    <x v="3"/>
    <x v="7"/>
    <x v="8"/>
    <x v="1"/>
    <x v="9"/>
    <x v="9"/>
  </r>
  <r>
    <x v="10"/>
    <x v="7"/>
    <x v="0"/>
    <x v="4"/>
    <x v="8"/>
    <x v="9"/>
    <x v="4"/>
    <x v="10"/>
    <x v="10"/>
  </r>
  <r>
    <x v="11"/>
    <x v="8"/>
    <x v="1"/>
    <x v="3"/>
    <x v="3"/>
    <x v="10"/>
    <x v="1"/>
    <x v="11"/>
    <x v="3"/>
  </r>
  <r>
    <x v="12"/>
    <x v="9"/>
    <x v="1"/>
    <x v="1"/>
    <x v="4"/>
    <x v="11"/>
    <x v="2"/>
    <x v="12"/>
    <x v="11"/>
  </r>
  <r>
    <x v="13"/>
    <x v="10"/>
    <x v="0"/>
    <x v="2"/>
    <x v="8"/>
    <x v="12"/>
    <x v="3"/>
    <x v="13"/>
    <x v="12"/>
  </r>
  <r>
    <x v="14"/>
    <x v="6"/>
    <x v="0"/>
    <x v="1"/>
    <x v="9"/>
    <x v="3"/>
    <x v="2"/>
    <x v="14"/>
    <x v="13"/>
  </r>
  <r>
    <x v="15"/>
    <x v="11"/>
    <x v="0"/>
    <x v="2"/>
    <x v="0"/>
    <x v="13"/>
    <x v="3"/>
    <x v="15"/>
    <x v="14"/>
  </r>
  <r>
    <x v="16"/>
    <x v="2"/>
    <x v="0"/>
    <x v="2"/>
    <x v="5"/>
    <x v="14"/>
    <x v="4"/>
    <x v="16"/>
    <x v="15"/>
  </r>
  <r>
    <x v="17"/>
    <x v="3"/>
    <x v="1"/>
    <x v="1"/>
    <x v="6"/>
    <x v="15"/>
    <x v="0"/>
    <x v="0"/>
    <x v="16"/>
  </r>
  <r>
    <x v="1"/>
    <x v="12"/>
    <x v="0"/>
    <x v="3"/>
    <x v="8"/>
    <x v="16"/>
    <x v="1"/>
    <x v="17"/>
    <x v="17"/>
  </r>
  <r>
    <x v="18"/>
    <x v="5"/>
    <x v="1"/>
    <x v="4"/>
    <x v="4"/>
    <x v="17"/>
    <x v="0"/>
    <x v="18"/>
    <x v="18"/>
  </r>
  <r>
    <x v="19"/>
    <x v="13"/>
    <x v="0"/>
    <x v="0"/>
    <x v="7"/>
    <x v="18"/>
    <x v="4"/>
    <x v="1"/>
    <x v="19"/>
  </r>
  <r>
    <x v="20"/>
    <x v="7"/>
    <x v="0"/>
    <x v="2"/>
    <x v="2"/>
    <x v="11"/>
    <x v="1"/>
    <x v="19"/>
    <x v="11"/>
  </r>
  <r>
    <x v="21"/>
    <x v="14"/>
    <x v="1"/>
    <x v="3"/>
    <x v="6"/>
    <x v="19"/>
    <x v="2"/>
    <x v="20"/>
    <x v="20"/>
  </r>
  <r>
    <x v="12"/>
    <x v="15"/>
    <x v="0"/>
    <x v="3"/>
    <x v="1"/>
    <x v="20"/>
    <x v="2"/>
    <x v="21"/>
    <x v="21"/>
  </r>
  <r>
    <x v="22"/>
    <x v="1"/>
    <x v="0"/>
    <x v="4"/>
    <x v="10"/>
    <x v="21"/>
    <x v="2"/>
    <x v="17"/>
    <x v="22"/>
  </r>
  <r>
    <x v="23"/>
    <x v="9"/>
    <x v="1"/>
    <x v="0"/>
    <x v="4"/>
    <x v="22"/>
    <x v="0"/>
    <x v="14"/>
    <x v="23"/>
  </r>
  <r>
    <x v="24"/>
    <x v="15"/>
    <x v="0"/>
    <x v="0"/>
    <x v="0"/>
    <x v="23"/>
    <x v="1"/>
    <x v="22"/>
    <x v="24"/>
  </r>
  <r>
    <x v="25"/>
    <x v="16"/>
    <x v="1"/>
    <x v="1"/>
    <x v="11"/>
    <x v="24"/>
    <x v="4"/>
    <x v="18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C558FF-7D72-4CA5-B20B-AB84089387AD}" name="피벗 테이블1" cacheId="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I17" firstHeaderRow="1" firstDataRow="2" firstDataCol="2" rowPageCount="1" colPageCount="1"/>
  <pivotFields count="10">
    <pivotField compact="0" subtotalTop="0" showAll="0"/>
    <pivotField compact="0" subtotalTop="0" showAll="0">
      <items count="18">
        <item x="5"/>
        <item x="15"/>
        <item x="6"/>
        <item x="7"/>
        <item x="2"/>
        <item x="12"/>
        <item x="0"/>
        <item x="14"/>
        <item x="10"/>
        <item x="11"/>
        <item x="9"/>
        <item x="4"/>
        <item x="1"/>
        <item x="3"/>
        <item x="16"/>
        <item x="13"/>
        <item x="8"/>
        <item t="default"/>
      </items>
    </pivotField>
    <pivotField axis="axisRow" compact="0" subtotalTop="0" showAll="0" sortType="descending">
      <items count="3">
        <item x="0"/>
        <item x="1"/>
        <item t="default"/>
      </items>
    </pivotField>
    <pivotField axis="axisCol" compact="0" subtotalTop="0" showAll="0">
      <items count="6">
        <item x="0"/>
        <item x="1"/>
        <item x="2"/>
        <item x="4"/>
        <item x="3"/>
        <item t="default"/>
      </items>
    </pivotField>
    <pivotField axis="axisPage" compact="0" subtotalTop="0" showAll="0">
      <items count="13">
        <item x="5"/>
        <item x="7"/>
        <item x="10"/>
        <item x="4"/>
        <item x="9"/>
        <item x="2"/>
        <item x="6"/>
        <item x="8"/>
        <item x="3"/>
        <item x="1"/>
        <item x="11"/>
        <item x="0"/>
        <item t="default"/>
      </items>
    </pivotField>
    <pivotField compact="0" subtotalTop="0" showAll="0"/>
    <pivotField compact="0" subtotalTop="0" showAll="0"/>
    <pivotField dataField="1" compact="0" subtotalTop="0" showAll="0"/>
    <pivotField compact="0" subtotalTop="0" showAll="0"/>
    <pivotField axis="axisRow" compact="0" subtotalTop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2"/>
    <field x="9"/>
  </rowFields>
  <rowItems count="13">
    <i>
      <x/>
    </i>
    <i r="1">
      <x v="1"/>
    </i>
    <i r="1">
      <x v="2"/>
    </i>
    <i r="1">
      <x v="3"/>
    </i>
    <i r="1">
      <x v="4"/>
    </i>
    <i t="default">
      <x/>
    </i>
    <i>
      <x v="1"/>
    </i>
    <i r="1">
      <x v="1"/>
    </i>
    <i r="1">
      <x v="3"/>
    </i>
    <i r="1">
      <x v="4"/>
    </i>
    <i r="1">
      <x v="5"/>
    </i>
    <i t="default">
      <x v="1"/>
    </i>
    <i t="grand">
      <x/>
    </i>
  </rowItems>
  <colFields count="1">
    <field x="3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4" hier="-1"/>
  </pageFields>
  <dataFields count="1">
    <dataField name="합계 : 잔존가치" fld="7" baseField="2" baseItem="0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1:H37"/>
  <sheetViews>
    <sheetView tabSelected="1" workbookViewId="0">
      <selection activeCell="K14" sqref="K14"/>
    </sheetView>
  </sheetViews>
  <sheetFormatPr defaultRowHeight="16.5" x14ac:dyDescent="0.3"/>
  <cols>
    <col min="1" max="1" width="13.25" bestFit="1" customWidth="1"/>
    <col min="2" max="2" width="9.875" bestFit="1" customWidth="1"/>
    <col min="3" max="3" width="10.875" bestFit="1" customWidth="1"/>
    <col min="4" max="4" width="10" bestFit="1" customWidth="1"/>
    <col min="5" max="5" width="13.125" bestFit="1" customWidth="1"/>
    <col min="6" max="6" width="9" bestFit="1" customWidth="1"/>
    <col min="7" max="7" width="13.125" bestFit="1" customWidth="1"/>
    <col min="8" max="8" width="11.25" bestFit="1" customWidth="1"/>
  </cols>
  <sheetData>
    <row r="1" spans="1:8" x14ac:dyDescent="0.3">
      <c r="A1" t="s">
        <v>52</v>
      </c>
    </row>
    <row r="2" spans="1:8" x14ac:dyDescent="0.3">
      <c r="A2" s="1" t="s">
        <v>0</v>
      </c>
      <c r="B2" s="1" t="s">
        <v>1</v>
      </c>
      <c r="C2" s="1" t="s">
        <v>53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x14ac:dyDescent="0.3">
      <c r="A3" s="2">
        <v>42508</v>
      </c>
      <c r="B3" s="1" t="s">
        <v>7</v>
      </c>
      <c r="C3" s="1" t="s">
        <v>8</v>
      </c>
      <c r="D3" s="1" t="s">
        <v>9</v>
      </c>
      <c r="E3" s="3">
        <v>400000</v>
      </c>
      <c r="F3" s="3">
        <v>5</v>
      </c>
      <c r="G3" s="3">
        <v>100000</v>
      </c>
      <c r="H3" s="3">
        <v>60000</v>
      </c>
    </row>
    <row r="4" spans="1:8" x14ac:dyDescent="0.3">
      <c r="A4" s="2">
        <v>43959</v>
      </c>
      <c r="B4" s="1" t="s">
        <v>10</v>
      </c>
      <c r="C4" s="1" t="s">
        <v>8</v>
      </c>
      <c r="D4" s="1" t="s">
        <v>11</v>
      </c>
      <c r="E4" s="3">
        <v>350000</v>
      </c>
      <c r="F4" s="3">
        <v>1</v>
      </c>
      <c r="G4" s="3">
        <v>280000</v>
      </c>
      <c r="H4" s="3">
        <v>70000</v>
      </c>
    </row>
    <row r="5" spans="1:8" x14ac:dyDescent="0.3">
      <c r="A5" s="2">
        <v>42857</v>
      </c>
      <c r="B5" s="1" t="s">
        <v>12</v>
      </c>
      <c r="C5" s="1" t="s">
        <v>8</v>
      </c>
      <c r="D5" s="1" t="s">
        <v>13</v>
      </c>
      <c r="E5" s="3">
        <v>3540000</v>
      </c>
      <c r="F5" s="3">
        <v>4</v>
      </c>
      <c r="G5" s="3">
        <v>2000000</v>
      </c>
      <c r="H5" s="3">
        <v>385000</v>
      </c>
    </row>
    <row r="6" spans="1:8" x14ac:dyDescent="0.3">
      <c r="A6" s="2">
        <v>43594</v>
      </c>
      <c r="B6" s="1" t="s">
        <v>14</v>
      </c>
      <c r="C6" s="1" t="s">
        <v>15</v>
      </c>
      <c r="D6" s="1" t="s">
        <v>16</v>
      </c>
      <c r="E6" s="3">
        <v>1200000</v>
      </c>
      <c r="F6" s="3">
        <v>2</v>
      </c>
      <c r="G6" s="3">
        <v>750000</v>
      </c>
      <c r="H6" s="3">
        <v>225000</v>
      </c>
    </row>
    <row r="7" spans="1:8" x14ac:dyDescent="0.3">
      <c r="A7" s="2">
        <v>42503</v>
      </c>
      <c r="B7" s="1" t="s">
        <v>17</v>
      </c>
      <c r="C7" s="1" t="s">
        <v>18</v>
      </c>
      <c r="D7" s="1" t="s">
        <v>16</v>
      </c>
      <c r="E7" s="3">
        <v>2350000</v>
      </c>
      <c r="F7" s="3">
        <v>5</v>
      </c>
      <c r="G7" s="3">
        <v>800000</v>
      </c>
      <c r="H7" s="3">
        <v>310000</v>
      </c>
    </row>
    <row r="8" spans="1:8" x14ac:dyDescent="0.3">
      <c r="A8" s="2">
        <v>43568</v>
      </c>
      <c r="B8" s="1" t="s">
        <v>19</v>
      </c>
      <c r="C8" s="1" t="s">
        <v>20</v>
      </c>
      <c r="D8" s="1" t="s">
        <v>21</v>
      </c>
      <c r="E8" s="3">
        <v>250000</v>
      </c>
      <c r="F8" s="3">
        <v>2</v>
      </c>
      <c r="G8" s="3">
        <v>150000</v>
      </c>
      <c r="H8" s="3">
        <v>50000</v>
      </c>
    </row>
    <row r="9" spans="1:8" x14ac:dyDescent="0.3">
      <c r="A9" s="2">
        <v>43593</v>
      </c>
      <c r="B9" s="1" t="s">
        <v>22</v>
      </c>
      <c r="C9" s="1" t="s">
        <v>23</v>
      </c>
      <c r="D9" s="1" t="s">
        <v>24</v>
      </c>
      <c r="E9" s="3">
        <v>250000</v>
      </c>
      <c r="F9" s="3">
        <v>2</v>
      </c>
      <c r="G9" s="3">
        <v>180000</v>
      </c>
      <c r="H9" s="3">
        <v>35000</v>
      </c>
    </row>
    <row r="10" spans="1:8" x14ac:dyDescent="0.3">
      <c r="A10" s="2">
        <v>43929</v>
      </c>
      <c r="B10" s="1" t="s">
        <v>25</v>
      </c>
      <c r="C10" s="1" t="s">
        <v>8</v>
      </c>
      <c r="D10" s="1" t="s">
        <v>26</v>
      </c>
      <c r="E10" s="3">
        <v>780000</v>
      </c>
      <c r="F10" s="3">
        <v>1</v>
      </c>
      <c r="G10" s="3">
        <v>650000</v>
      </c>
      <c r="H10" s="3">
        <v>130000</v>
      </c>
    </row>
    <row r="11" spans="1:8" x14ac:dyDescent="0.3">
      <c r="A11" s="2">
        <v>43964</v>
      </c>
      <c r="B11" s="1" t="s">
        <v>27</v>
      </c>
      <c r="C11" s="1" t="s">
        <v>20</v>
      </c>
      <c r="D11" s="1" t="s">
        <v>28</v>
      </c>
      <c r="E11" s="3">
        <v>1100000</v>
      </c>
      <c r="F11" s="3">
        <v>1</v>
      </c>
      <c r="G11" s="3">
        <v>950000</v>
      </c>
      <c r="H11" s="3">
        <v>150000</v>
      </c>
    </row>
    <row r="12" spans="1:8" x14ac:dyDescent="0.3">
      <c r="A12" s="2">
        <v>42869</v>
      </c>
      <c r="B12" s="1" t="s">
        <v>29</v>
      </c>
      <c r="C12" s="1" t="s">
        <v>8</v>
      </c>
      <c r="D12" s="1" t="s">
        <v>28</v>
      </c>
      <c r="E12" s="3">
        <v>1950000</v>
      </c>
      <c r="F12" s="3">
        <v>4</v>
      </c>
      <c r="G12" s="3">
        <v>1000000</v>
      </c>
      <c r="H12" s="3">
        <v>237500</v>
      </c>
    </row>
    <row r="13" spans="1:8" x14ac:dyDescent="0.3">
      <c r="A13" s="2">
        <v>42873</v>
      </c>
      <c r="B13" s="1" t="s">
        <v>30</v>
      </c>
      <c r="C13" s="1" t="s">
        <v>15</v>
      </c>
      <c r="D13" s="1" t="s">
        <v>31</v>
      </c>
      <c r="E13" s="3">
        <v>600000</v>
      </c>
      <c r="F13" s="3">
        <v>4</v>
      </c>
      <c r="G13" s="3">
        <v>300000</v>
      </c>
      <c r="H13" s="3">
        <v>75000</v>
      </c>
    </row>
    <row r="14" spans="1:8" x14ac:dyDescent="0.3">
      <c r="A14" s="2">
        <v>42496</v>
      </c>
      <c r="B14" s="1" t="s">
        <v>32</v>
      </c>
      <c r="C14" s="1" t="s">
        <v>15</v>
      </c>
      <c r="D14" s="1" t="s">
        <v>24</v>
      </c>
      <c r="E14" s="3">
        <v>210000</v>
      </c>
      <c r="F14" s="3">
        <v>5</v>
      </c>
      <c r="G14" s="3">
        <v>50000</v>
      </c>
      <c r="H14" s="3">
        <v>32000</v>
      </c>
    </row>
    <row r="15" spans="1:8" x14ac:dyDescent="0.3">
      <c r="A15" s="2">
        <v>43935</v>
      </c>
      <c r="B15" s="1" t="s">
        <v>33</v>
      </c>
      <c r="C15" s="1" t="s">
        <v>20</v>
      </c>
      <c r="D15" s="1" t="s">
        <v>34</v>
      </c>
      <c r="E15" s="3">
        <v>32000</v>
      </c>
      <c r="F15" s="3">
        <v>1</v>
      </c>
      <c r="G15" s="3">
        <v>20000</v>
      </c>
      <c r="H15" s="3">
        <v>12000</v>
      </c>
    </row>
    <row r="16" spans="1:8" x14ac:dyDescent="0.3">
      <c r="A16" s="2">
        <v>42506</v>
      </c>
      <c r="B16" s="1" t="s">
        <v>35</v>
      </c>
      <c r="C16" s="1" t="s">
        <v>23</v>
      </c>
      <c r="D16" s="1" t="s">
        <v>9</v>
      </c>
      <c r="E16" s="3">
        <v>1000000</v>
      </c>
      <c r="F16" s="3">
        <v>5</v>
      </c>
      <c r="G16" s="3">
        <v>300000</v>
      </c>
      <c r="H16" s="3">
        <v>140000</v>
      </c>
    </row>
    <row r="17" spans="1:8" x14ac:dyDescent="0.3">
      <c r="A17" s="2">
        <v>42475</v>
      </c>
      <c r="B17" s="1" t="s">
        <v>36</v>
      </c>
      <c r="C17" s="1" t="s">
        <v>8</v>
      </c>
      <c r="D17" s="1" t="s">
        <v>11</v>
      </c>
      <c r="E17" s="3">
        <v>560000</v>
      </c>
      <c r="F17" s="3">
        <v>5</v>
      </c>
      <c r="G17" s="3">
        <v>50000</v>
      </c>
      <c r="H17" s="3">
        <v>102000</v>
      </c>
    </row>
    <row r="18" spans="1:8" x14ac:dyDescent="0.3">
      <c r="A18" s="2">
        <v>42875</v>
      </c>
      <c r="B18" s="1" t="s">
        <v>37</v>
      </c>
      <c r="C18" s="1" t="s">
        <v>23</v>
      </c>
      <c r="D18" s="1" t="s">
        <v>34</v>
      </c>
      <c r="E18" s="3">
        <v>25000</v>
      </c>
      <c r="F18" s="3">
        <v>4</v>
      </c>
      <c r="G18" s="3">
        <v>5000</v>
      </c>
      <c r="H18" s="3">
        <v>5000</v>
      </c>
    </row>
    <row r="19" spans="1:8" x14ac:dyDescent="0.3">
      <c r="A19" s="2">
        <v>43927</v>
      </c>
      <c r="B19" s="1" t="s">
        <v>38</v>
      </c>
      <c r="C19" s="1" t="s">
        <v>20</v>
      </c>
      <c r="D19" s="1" t="s">
        <v>21</v>
      </c>
      <c r="E19" s="3">
        <v>300000</v>
      </c>
      <c r="F19" s="3">
        <v>1</v>
      </c>
      <c r="G19" s="3">
        <v>250000</v>
      </c>
      <c r="H19" s="3">
        <v>50000</v>
      </c>
    </row>
    <row r="20" spans="1:8" x14ac:dyDescent="0.3">
      <c r="A20" s="2">
        <v>43572</v>
      </c>
      <c r="B20" s="1" t="s">
        <v>39</v>
      </c>
      <c r="C20" s="1" t="s">
        <v>15</v>
      </c>
      <c r="D20" s="1" t="s">
        <v>9</v>
      </c>
      <c r="E20" s="3">
        <v>1500000</v>
      </c>
      <c r="F20" s="3">
        <v>2</v>
      </c>
      <c r="G20" s="3">
        <v>900000</v>
      </c>
      <c r="H20" s="3">
        <v>300000</v>
      </c>
    </row>
    <row r="21" spans="1:8" x14ac:dyDescent="0.3">
      <c r="A21" s="2">
        <v>43211</v>
      </c>
      <c r="B21" s="1" t="s">
        <v>40</v>
      </c>
      <c r="C21" s="1" t="s">
        <v>18</v>
      </c>
      <c r="D21" s="1" t="s">
        <v>34</v>
      </c>
      <c r="E21" s="3">
        <v>39000</v>
      </c>
      <c r="F21" s="3">
        <v>3</v>
      </c>
      <c r="G21" s="3">
        <v>10000</v>
      </c>
      <c r="H21" s="3">
        <v>9666</v>
      </c>
    </row>
    <row r="22" spans="1:8" x14ac:dyDescent="0.3">
      <c r="A22" s="2">
        <v>43930</v>
      </c>
      <c r="B22" s="1" t="s">
        <v>41</v>
      </c>
      <c r="C22" s="1" t="s">
        <v>18</v>
      </c>
      <c r="D22" s="1" t="s">
        <v>16</v>
      </c>
      <c r="E22" s="3">
        <v>150000</v>
      </c>
      <c r="F22" s="3">
        <v>1</v>
      </c>
      <c r="G22" s="3">
        <v>120000</v>
      </c>
      <c r="H22" s="3">
        <v>30000</v>
      </c>
    </row>
    <row r="23" spans="1:8" x14ac:dyDescent="0.3">
      <c r="A23" s="2">
        <v>43582</v>
      </c>
      <c r="B23" s="1" t="s">
        <v>42</v>
      </c>
      <c r="C23" s="1" t="s">
        <v>20</v>
      </c>
      <c r="D23" s="1" t="s">
        <v>24</v>
      </c>
      <c r="E23" s="3">
        <v>195000</v>
      </c>
      <c r="F23" s="3">
        <v>2</v>
      </c>
      <c r="G23" s="3">
        <v>90000</v>
      </c>
      <c r="H23" s="3">
        <v>52500</v>
      </c>
    </row>
    <row r="24" spans="1:8" x14ac:dyDescent="0.3">
      <c r="A24" s="2">
        <v>43572</v>
      </c>
      <c r="B24" s="1" t="s">
        <v>43</v>
      </c>
      <c r="C24" s="1" t="s">
        <v>20</v>
      </c>
      <c r="D24" s="1" t="s">
        <v>26</v>
      </c>
      <c r="E24" s="3">
        <v>1860000</v>
      </c>
      <c r="F24" s="3">
        <v>2</v>
      </c>
      <c r="G24" s="3">
        <v>1300000</v>
      </c>
      <c r="H24" s="3">
        <v>280000</v>
      </c>
    </row>
    <row r="25" spans="1:8" x14ac:dyDescent="0.3">
      <c r="A25" s="2">
        <v>43611</v>
      </c>
      <c r="B25" s="1" t="s">
        <v>44</v>
      </c>
      <c r="C25" s="1" t="s">
        <v>23</v>
      </c>
      <c r="D25" s="1" t="s">
        <v>45</v>
      </c>
      <c r="E25" s="3">
        <v>50000</v>
      </c>
      <c r="F25" s="3">
        <v>2</v>
      </c>
      <c r="G25" s="3">
        <v>20000</v>
      </c>
      <c r="H25" s="3">
        <v>15000</v>
      </c>
    </row>
    <row r="26" spans="1:8" x14ac:dyDescent="0.3">
      <c r="A26" s="2">
        <v>43935</v>
      </c>
      <c r="B26" s="1" t="s">
        <v>46</v>
      </c>
      <c r="C26" s="1" t="s">
        <v>15</v>
      </c>
      <c r="D26" s="1" t="s">
        <v>26</v>
      </c>
      <c r="E26" s="3">
        <v>1235000</v>
      </c>
      <c r="F26" s="3">
        <v>1</v>
      </c>
      <c r="G26" s="3">
        <v>1000000</v>
      </c>
      <c r="H26" s="3">
        <v>235000</v>
      </c>
    </row>
    <row r="27" spans="1:8" x14ac:dyDescent="0.3">
      <c r="A27" s="2">
        <v>43197</v>
      </c>
      <c r="B27" s="1" t="s">
        <v>47</v>
      </c>
      <c r="C27" s="1" t="s">
        <v>23</v>
      </c>
      <c r="D27" s="1" t="s">
        <v>9</v>
      </c>
      <c r="E27" s="3">
        <v>3000000</v>
      </c>
      <c r="F27" s="3">
        <v>3</v>
      </c>
      <c r="G27" s="3">
        <v>2300000</v>
      </c>
      <c r="H27" s="3">
        <v>233333</v>
      </c>
    </row>
    <row r="28" spans="1:8" x14ac:dyDescent="0.3">
      <c r="A28" s="2">
        <v>43608</v>
      </c>
      <c r="B28" s="1" t="s">
        <v>48</v>
      </c>
      <c r="C28" s="1" t="s">
        <v>15</v>
      </c>
      <c r="D28" s="1" t="s">
        <v>49</v>
      </c>
      <c r="E28" s="3">
        <v>250000</v>
      </c>
      <c r="F28" s="3">
        <v>2</v>
      </c>
      <c r="G28" s="3">
        <v>100000</v>
      </c>
      <c r="H28" s="3">
        <v>75000</v>
      </c>
    </row>
    <row r="29" spans="1:8" x14ac:dyDescent="0.3">
      <c r="A29" s="2">
        <v>43227</v>
      </c>
      <c r="B29" s="1" t="s">
        <v>50</v>
      </c>
      <c r="C29" s="1" t="s">
        <v>18</v>
      </c>
      <c r="D29" s="1" t="s">
        <v>11</v>
      </c>
      <c r="E29" s="3">
        <v>990000</v>
      </c>
      <c r="F29" s="3">
        <v>3</v>
      </c>
      <c r="G29" s="3">
        <v>560000</v>
      </c>
      <c r="H29" s="3">
        <v>143333</v>
      </c>
    </row>
    <row r="30" spans="1:8" x14ac:dyDescent="0.3">
      <c r="A30" s="2">
        <v>42826</v>
      </c>
      <c r="B30" s="1" t="s">
        <v>51</v>
      </c>
      <c r="C30" s="1" t="s">
        <v>18</v>
      </c>
      <c r="D30" s="1" t="s">
        <v>13</v>
      </c>
      <c r="E30" s="3">
        <v>2300000</v>
      </c>
      <c r="F30" s="3">
        <v>4</v>
      </c>
      <c r="G30" s="3">
        <v>700000</v>
      </c>
      <c r="H30" s="3">
        <v>400000</v>
      </c>
    </row>
    <row r="32" spans="1:8" x14ac:dyDescent="0.3">
      <c r="A32" t="s">
        <v>159</v>
      </c>
    </row>
    <row r="33" spans="1:5" x14ac:dyDescent="0.3">
      <c r="A33" t="b">
        <f>AND(LEFT(B3, 1)="A", E3&gt;=1000000, F3&gt;=AVERAGE($F$3:$F$30))</f>
        <v>0</v>
      </c>
    </row>
    <row r="35" spans="1:5" x14ac:dyDescent="0.3">
      <c r="A35" s="1" t="s">
        <v>53</v>
      </c>
      <c r="B35" s="1" t="s">
        <v>2</v>
      </c>
      <c r="C35" s="1" t="s">
        <v>3</v>
      </c>
      <c r="D35" s="1" t="s">
        <v>4</v>
      </c>
      <c r="E35" s="1" t="s">
        <v>6</v>
      </c>
    </row>
    <row r="36" spans="1:5" x14ac:dyDescent="0.3">
      <c r="A36" s="1" t="s">
        <v>8</v>
      </c>
      <c r="B36" s="1" t="s">
        <v>13</v>
      </c>
      <c r="C36" s="3">
        <v>3540000</v>
      </c>
      <c r="D36" s="3">
        <v>4</v>
      </c>
      <c r="E36" s="3">
        <v>385000</v>
      </c>
    </row>
    <row r="37" spans="1:5" x14ac:dyDescent="0.3">
      <c r="A37" s="1" t="s">
        <v>8</v>
      </c>
      <c r="B37" s="1" t="s">
        <v>28</v>
      </c>
      <c r="C37" s="3">
        <v>1950000</v>
      </c>
      <c r="D37" s="3">
        <v>4</v>
      </c>
      <c r="E37" s="3">
        <v>237500</v>
      </c>
    </row>
  </sheetData>
  <phoneticPr fontId="1" type="noConversion"/>
  <conditionalFormatting sqref="A3:H30">
    <cfRule type="expression" dxfId="0" priority="1">
      <formula>AND($F3&gt;=4, $H3&gt;LARGE($H$3:$H$30, 5))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A1:H43"/>
  <sheetViews>
    <sheetView topLeftCell="A19" workbookViewId="0">
      <selection activeCell="K29" sqref="K29"/>
    </sheetView>
  </sheetViews>
  <sheetFormatPr defaultRowHeight="16.5" x14ac:dyDescent="0.3"/>
  <cols>
    <col min="1" max="8" width="13.625" customWidth="1"/>
  </cols>
  <sheetData>
    <row r="1" spans="1:8" x14ac:dyDescent="0.3">
      <c r="A1" t="s">
        <v>52</v>
      </c>
    </row>
    <row r="2" spans="1:8" x14ac:dyDescent="0.3">
      <c r="A2" s="4" t="s">
        <v>95</v>
      </c>
      <c r="B2" s="4" t="s">
        <v>96</v>
      </c>
      <c r="C2" s="4" t="s">
        <v>53</v>
      </c>
      <c r="D2" s="4" t="s">
        <v>97</v>
      </c>
      <c r="E2" s="4" t="s">
        <v>98</v>
      </c>
      <c r="F2" s="4" t="s">
        <v>99</v>
      </c>
      <c r="G2" s="4" t="s">
        <v>100</v>
      </c>
      <c r="H2" s="5" t="s">
        <v>101</v>
      </c>
    </row>
    <row r="3" spans="1:8" x14ac:dyDescent="0.3">
      <c r="A3" s="6">
        <v>42837</v>
      </c>
      <c r="B3" s="7" t="s">
        <v>54</v>
      </c>
      <c r="C3" s="7" t="s">
        <v>8</v>
      </c>
      <c r="D3" s="7" t="s">
        <v>102</v>
      </c>
      <c r="E3" s="8">
        <v>3540000</v>
      </c>
      <c r="F3" s="8">
        <v>4</v>
      </c>
      <c r="G3" s="8">
        <v>2000000</v>
      </c>
      <c r="H3" s="9">
        <v>385000</v>
      </c>
    </row>
    <row r="4" spans="1:8" x14ac:dyDescent="0.3">
      <c r="A4" s="10">
        <v>42837</v>
      </c>
      <c r="B4" s="11" t="s">
        <v>55</v>
      </c>
      <c r="C4" s="11" t="s">
        <v>20</v>
      </c>
      <c r="D4" s="11" t="s">
        <v>102</v>
      </c>
      <c r="E4" s="12">
        <v>2300000</v>
      </c>
      <c r="F4" s="12">
        <v>4</v>
      </c>
      <c r="G4" s="12">
        <v>700000</v>
      </c>
      <c r="H4" s="13">
        <v>400000</v>
      </c>
    </row>
    <row r="5" spans="1:8" x14ac:dyDescent="0.3">
      <c r="A5" s="6">
        <v>43973</v>
      </c>
      <c r="B5" s="7" t="s">
        <v>56</v>
      </c>
      <c r="C5" s="7" t="s">
        <v>20</v>
      </c>
      <c r="D5" s="7" t="s">
        <v>103</v>
      </c>
      <c r="E5" s="8">
        <v>1100000</v>
      </c>
      <c r="F5" s="8">
        <v>1</v>
      </c>
      <c r="G5" s="8">
        <v>950000</v>
      </c>
      <c r="H5" s="9">
        <v>150000</v>
      </c>
    </row>
    <row r="6" spans="1:8" x14ac:dyDescent="0.3">
      <c r="A6" s="10">
        <v>42839</v>
      </c>
      <c r="B6" s="11" t="s">
        <v>57</v>
      </c>
      <c r="C6" s="11" t="s">
        <v>23</v>
      </c>
      <c r="D6" s="11" t="s">
        <v>103</v>
      </c>
      <c r="E6" s="12">
        <v>1950000</v>
      </c>
      <c r="F6" s="12">
        <v>4</v>
      </c>
      <c r="G6" s="12">
        <v>1000000</v>
      </c>
      <c r="H6" s="13">
        <v>237500</v>
      </c>
    </row>
    <row r="7" spans="1:8" x14ac:dyDescent="0.3">
      <c r="A7" s="6">
        <v>42883</v>
      </c>
      <c r="B7" s="7" t="s">
        <v>58</v>
      </c>
      <c r="C7" s="7" t="s">
        <v>8</v>
      </c>
      <c r="D7" s="7" t="s">
        <v>103</v>
      </c>
      <c r="E7" s="8">
        <v>1950000</v>
      </c>
      <c r="F7" s="8">
        <v>4</v>
      </c>
      <c r="G7" s="8">
        <v>1000000</v>
      </c>
      <c r="H7" s="9">
        <v>237500</v>
      </c>
    </row>
    <row r="8" spans="1:8" x14ac:dyDescent="0.3">
      <c r="A8" s="10">
        <v>43947</v>
      </c>
      <c r="B8" s="11" t="s">
        <v>59</v>
      </c>
      <c r="C8" s="11" t="s">
        <v>15</v>
      </c>
      <c r="D8" s="11" t="s">
        <v>103</v>
      </c>
      <c r="E8" s="12">
        <v>1100000</v>
      </c>
      <c r="F8" s="12">
        <v>1</v>
      </c>
      <c r="G8" s="12">
        <v>950000</v>
      </c>
      <c r="H8" s="13">
        <v>150000</v>
      </c>
    </row>
    <row r="9" spans="1:8" x14ac:dyDescent="0.3">
      <c r="A9" s="6">
        <v>43610</v>
      </c>
      <c r="B9" s="7" t="s">
        <v>60</v>
      </c>
      <c r="C9" s="7" t="s">
        <v>8</v>
      </c>
      <c r="D9" s="7" t="s">
        <v>104</v>
      </c>
      <c r="E9" s="8">
        <v>50000</v>
      </c>
      <c r="F9" s="8">
        <v>2</v>
      </c>
      <c r="G9" s="8">
        <v>20000</v>
      </c>
      <c r="H9" s="9">
        <v>15000</v>
      </c>
    </row>
    <row r="10" spans="1:8" x14ac:dyDescent="0.3">
      <c r="A10" s="10">
        <v>43605</v>
      </c>
      <c r="B10" s="11" t="s">
        <v>61</v>
      </c>
      <c r="C10" s="11" t="s">
        <v>23</v>
      </c>
      <c r="D10" s="11" t="s">
        <v>104</v>
      </c>
      <c r="E10" s="12">
        <v>50000</v>
      </c>
      <c r="F10" s="12">
        <v>2</v>
      </c>
      <c r="G10" s="12">
        <v>20000</v>
      </c>
      <c r="H10" s="13">
        <v>15000</v>
      </c>
    </row>
    <row r="11" spans="1:8" x14ac:dyDescent="0.3">
      <c r="A11" s="6">
        <v>43205</v>
      </c>
      <c r="B11" s="7" t="s">
        <v>62</v>
      </c>
      <c r="C11" s="7" t="s">
        <v>23</v>
      </c>
      <c r="D11" s="7" t="s">
        <v>105</v>
      </c>
      <c r="E11" s="8">
        <v>3000000</v>
      </c>
      <c r="F11" s="8">
        <v>3</v>
      </c>
      <c r="G11" s="8">
        <v>2300000</v>
      </c>
      <c r="H11" s="9">
        <v>233333.33333333299</v>
      </c>
    </row>
    <row r="12" spans="1:8" x14ac:dyDescent="0.3">
      <c r="A12" s="10">
        <v>43576</v>
      </c>
      <c r="B12" s="11" t="s">
        <v>63</v>
      </c>
      <c r="C12" s="11" t="s">
        <v>15</v>
      </c>
      <c r="D12" s="11" t="s">
        <v>105</v>
      </c>
      <c r="E12" s="12">
        <v>1500000</v>
      </c>
      <c r="F12" s="12">
        <v>2</v>
      </c>
      <c r="G12" s="12">
        <v>900000</v>
      </c>
      <c r="H12" s="13">
        <v>300000</v>
      </c>
    </row>
    <row r="13" spans="1:8" x14ac:dyDescent="0.3">
      <c r="A13" s="6">
        <v>42473</v>
      </c>
      <c r="B13" s="7" t="s">
        <v>64</v>
      </c>
      <c r="C13" s="7" t="s">
        <v>20</v>
      </c>
      <c r="D13" s="7" t="s">
        <v>105</v>
      </c>
      <c r="E13" s="8">
        <v>1000000</v>
      </c>
      <c r="F13" s="8">
        <v>5</v>
      </c>
      <c r="G13" s="8">
        <v>300000</v>
      </c>
      <c r="H13" s="9">
        <v>140000</v>
      </c>
    </row>
    <row r="14" spans="1:8" x14ac:dyDescent="0.3">
      <c r="A14" s="10">
        <v>42474</v>
      </c>
      <c r="B14" s="11" t="s">
        <v>65</v>
      </c>
      <c r="C14" s="11" t="s">
        <v>8</v>
      </c>
      <c r="D14" s="11" t="s">
        <v>105</v>
      </c>
      <c r="E14" s="12">
        <v>1000000</v>
      </c>
      <c r="F14" s="12">
        <v>5</v>
      </c>
      <c r="G14" s="12">
        <v>300000</v>
      </c>
      <c r="H14" s="13">
        <v>140000</v>
      </c>
    </row>
    <row r="15" spans="1:8" x14ac:dyDescent="0.3">
      <c r="A15" s="6">
        <v>42486</v>
      </c>
      <c r="B15" s="7" t="s">
        <v>66</v>
      </c>
      <c r="C15" s="7" t="s">
        <v>18</v>
      </c>
      <c r="D15" s="7" t="s">
        <v>105</v>
      </c>
      <c r="E15" s="8">
        <v>400000</v>
      </c>
      <c r="F15" s="8">
        <v>5</v>
      </c>
      <c r="G15" s="8">
        <v>100000</v>
      </c>
      <c r="H15" s="9">
        <v>60000</v>
      </c>
    </row>
    <row r="16" spans="1:8" x14ac:dyDescent="0.3">
      <c r="A16" s="10">
        <v>42506</v>
      </c>
      <c r="B16" s="11" t="s">
        <v>67</v>
      </c>
      <c r="C16" s="11" t="s">
        <v>20</v>
      </c>
      <c r="D16" s="11" t="s">
        <v>105</v>
      </c>
      <c r="E16" s="12">
        <v>400000</v>
      </c>
      <c r="F16" s="12">
        <v>5</v>
      </c>
      <c r="G16" s="12">
        <v>100000</v>
      </c>
      <c r="H16" s="13">
        <v>60000</v>
      </c>
    </row>
    <row r="17" spans="1:8" x14ac:dyDescent="0.3">
      <c r="A17" s="6">
        <v>43594</v>
      </c>
      <c r="B17" s="7" t="s">
        <v>68</v>
      </c>
      <c r="C17" s="7" t="s">
        <v>15</v>
      </c>
      <c r="D17" s="7" t="s">
        <v>106</v>
      </c>
      <c r="E17" s="8">
        <v>250000</v>
      </c>
      <c r="F17" s="8">
        <v>2</v>
      </c>
      <c r="G17" s="8">
        <v>100000</v>
      </c>
      <c r="H17" s="9">
        <v>75000</v>
      </c>
    </row>
    <row r="18" spans="1:8" x14ac:dyDescent="0.3">
      <c r="A18" s="10">
        <v>42494</v>
      </c>
      <c r="B18" s="11" t="s">
        <v>69</v>
      </c>
      <c r="C18" s="11" t="s">
        <v>18</v>
      </c>
      <c r="D18" s="11" t="s">
        <v>107</v>
      </c>
      <c r="E18" s="12">
        <v>2350000</v>
      </c>
      <c r="F18" s="12">
        <v>5</v>
      </c>
      <c r="G18" s="12">
        <v>800000</v>
      </c>
      <c r="H18" s="13">
        <v>310000</v>
      </c>
    </row>
    <row r="19" spans="1:8" x14ac:dyDescent="0.3">
      <c r="A19" s="6">
        <v>43587</v>
      </c>
      <c r="B19" s="7" t="s">
        <v>70</v>
      </c>
      <c r="C19" s="7" t="s">
        <v>15</v>
      </c>
      <c r="D19" s="7" t="s">
        <v>107</v>
      </c>
      <c r="E19" s="8">
        <v>1200000</v>
      </c>
      <c r="F19" s="8">
        <v>2</v>
      </c>
      <c r="G19" s="8">
        <v>750000</v>
      </c>
      <c r="H19" s="9">
        <v>225000</v>
      </c>
    </row>
    <row r="20" spans="1:8" x14ac:dyDescent="0.3">
      <c r="A20" s="10">
        <v>43981</v>
      </c>
      <c r="B20" s="11" t="s">
        <v>71</v>
      </c>
      <c r="C20" s="11" t="s">
        <v>8</v>
      </c>
      <c r="D20" s="11" t="s">
        <v>107</v>
      </c>
      <c r="E20" s="12">
        <v>150000</v>
      </c>
      <c r="F20" s="12">
        <v>1</v>
      </c>
      <c r="G20" s="12">
        <v>120000</v>
      </c>
      <c r="H20" s="13">
        <v>30000</v>
      </c>
    </row>
    <row r="21" spans="1:8" x14ac:dyDescent="0.3">
      <c r="A21" s="6">
        <v>43980</v>
      </c>
      <c r="B21" s="7" t="s">
        <v>72</v>
      </c>
      <c r="C21" s="7" t="s">
        <v>18</v>
      </c>
      <c r="D21" s="7" t="s">
        <v>107</v>
      </c>
      <c r="E21" s="8">
        <v>150000</v>
      </c>
      <c r="F21" s="8">
        <v>1</v>
      </c>
      <c r="G21" s="8">
        <v>120000</v>
      </c>
      <c r="H21" s="9">
        <v>30000</v>
      </c>
    </row>
    <row r="22" spans="1:8" x14ac:dyDescent="0.3">
      <c r="A22" s="10">
        <v>43591</v>
      </c>
      <c r="B22" s="11" t="s">
        <v>73</v>
      </c>
      <c r="C22" s="11" t="s">
        <v>23</v>
      </c>
      <c r="D22" s="11" t="s">
        <v>108</v>
      </c>
      <c r="E22" s="12">
        <v>250000</v>
      </c>
      <c r="F22" s="12">
        <v>2</v>
      </c>
      <c r="G22" s="12">
        <v>180000</v>
      </c>
      <c r="H22" s="13">
        <v>35000</v>
      </c>
    </row>
    <row r="23" spans="1:8" x14ac:dyDescent="0.3">
      <c r="A23" s="6">
        <v>42510</v>
      </c>
      <c r="B23" s="7" t="s">
        <v>74</v>
      </c>
      <c r="C23" s="7" t="s">
        <v>20</v>
      </c>
      <c r="D23" s="7" t="s">
        <v>108</v>
      </c>
      <c r="E23" s="8">
        <v>210000</v>
      </c>
      <c r="F23" s="8">
        <v>5</v>
      </c>
      <c r="G23" s="8">
        <v>50000</v>
      </c>
      <c r="H23" s="9">
        <v>32000</v>
      </c>
    </row>
    <row r="24" spans="1:8" x14ac:dyDescent="0.3">
      <c r="A24" s="10">
        <v>43584</v>
      </c>
      <c r="B24" s="11" t="s">
        <v>75</v>
      </c>
      <c r="C24" s="11" t="s">
        <v>15</v>
      </c>
      <c r="D24" s="11" t="s">
        <v>108</v>
      </c>
      <c r="E24" s="12">
        <v>195000</v>
      </c>
      <c r="F24" s="12">
        <v>2</v>
      </c>
      <c r="G24" s="12">
        <v>90000</v>
      </c>
      <c r="H24" s="13">
        <v>52500</v>
      </c>
    </row>
    <row r="25" spans="1:8" x14ac:dyDescent="0.3">
      <c r="A25" s="6">
        <v>43606</v>
      </c>
      <c r="B25" s="7" t="s">
        <v>76</v>
      </c>
      <c r="C25" s="7" t="s">
        <v>20</v>
      </c>
      <c r="D25" s="7" t="s">
        <v>108</v>
      </c>
      <c r="E25" s="8">
        <v>195000</v>
      </c>
      <c r="F25" s="8">
        <v>2</v>
      </c>
      <c r="G25" s="8">
        <v>90000</v>
      </c>
      <c r="H25" s="9">
        <v>52500</v>
      </c>
    </row>
    <row r="26" spans="1:8" x14ac:dyDescent="0.3">
      <c r="A26" s="14">
        <v>43604</v>
      </c>
      <c r="B26" s="15" t="s">
        <v>77</v>
      </c>
      <c r="C26" s="15" t="s">
        <v>23</v>
      </c>
      <c r="D26" s="15" t="s">
        <v>108</v>
      </c>
      <c r="E26" s="16">
        <v>250000</v>
      </c>
      <c r="F26" s="16">
        <v>2</v>
      </c>
      <c r="G26" s="16">
        <v>180000</v>
      </c>
      <c r="H26" s="17">
        <v>35000</v>
      </c>
    </row>
    <row r="27" spans="1:8" x14ac:dyDescent="0.3">
      <c r="A27" s="18">
        <v>42849</v>
      </c>
      <c r="B27" s="19" t="s">
        <v>78</v>
      </c>
      <c r="C27" s="19" t="s">
        <v>23</v>
      </c>
      <c r="D27" s="19" t="s">
        <v>109</v>
      </c>
      <c r="E27" s="20">
        <v>25000</v>
      </c>
      <c r="F27" s="20">
        <v>4</v>
      </c>
      <c r="G27" s="20">
        <v>5000</v>
      </c>
      <c r="H27" s="21">
        <v>5000</v>
      </c>
    </row>
    <row r="28" spans="1:8" x14ac:dyDescent="0.3">
      <c r="A28" s="10">
        <v>43201</v>
      </c>
      <c r="B28" s="11" t="s">
        <v>79</v>
      </c>
      <c r="C28" s="11" t="s">
        <v>18</v>
      </c>
      <c r="D28" s="11" t="s">
        <v>109</v>
      </c>
      <c r="E28" s="12">
        <v>39000</v>
      </c>
      <c r="F28" s="12">
        <v>3</v>
      </c>
      <c r="G28" s="12">
        <v>10000</v>
      </c>
      <c r="H28" s="13">
        <v>9666.6666666666697</v>
      </c>
    </row>
    <row r="29" spans="1:8" x14ac:dyDescent="0.3">
      <c r="A29" s="6">
        <v>43922</v>
      </c>
      <c r="B29" s="7" t="s">
        <v>80</v>
      </c>
      <c r="C29" s="7" t="s">
        <v>15</v>
      </c>
      <c r="D29" s="7" t="s">
        <v>109</v>
      </c>
      <c r="E29" s="8">
        <v>32000</v>
      </c>
      <c r="F29" s="8">
        <v>1</v>
      </c>
      <c r="G29" s="8">
        <v>20000</v>
      </c>
      <c r="H29" s="9">
        <v>12000</v>
      </c>
    </row>
    <row r="30" spans="1:8" x14ac:dyDescent="0.3">
      <c r="A30" s="10">
        <v>43963</v>
      </c>
      <c r="B30" s="11" t="s">
        <v>81</v>
      </c>
      <c r="C30" s="11" t="s">
        <v>23</v>
      </c>
      <c r="D30" s="11" t="s">
        <v>109</v>
      </c>
      <c r="E30" s="12">
        <v>32000</v>
      </c>
      <c r="F30" s="12">
        <v>1</v>
      </c>
      <c r="G30" s="12">
        <v>20000</v>
      </c>
      <c r="H30" s="13">
        <v>12000</v>
      </c>
    </row>
    <row r="31" spans="1:8" x14ac:dyDescent="0.3">
      <c r="A31" s="6">
        <v>42868</v>
      </c>
      <c r="B31" s="7" t="s">
        <v>82</v>
      </c>
      <c r="C31" s="7" t="s">
        <v>15</v>
      </c>
      <c r="D31" s="7" t="s">
        <v>109</v>
      </c>
      <c r="E31" s="8">
        <v>25000</v>
      </c>
      <c r="F31" s="8">
        <v>4</v>
      </c>
      <c r="G31" s="8">
        <v>5000</v>
      </c>
      <c r="H31" s="9">
        <v>5000</v>
      </c>
    </row>
    <row r="32" spans="1:8" x14ac:dyDescent="0.3">
      <c r="A32" s="10">
        <v>43557</v>
      </c>
      <c r="B32" s="11" t="s">
        <v>83</v>
      </c>
      <c r="C32" s="11" t="s">
        <v>20</v>
      </c>
      <c r="D32" s="11" t="s">
        <v>110</v>
      </c>
      <c r="E32" s="12">
        <v>250000</v>
      </c>
      <c r="F32" s="12">
        <v>2</v>
      </c>
      <c r="G32" s="12">
        <v>150000</v>
      </c>
      <c r="H32" s="13">
        <v>50000</v>
      </c>
    </row>
    <row r="33" spans="1:8" x14ac:dyDescent="0.3">
      <c r="A33" s="6">
        <v>43949</v>
      </c>
      <c r="B33" s="7" t="s">
        <v>84</v>
      </c>
      <c r="C33" s="7" t="s">
        <v>20</v>
      </c>
      <c r="D33" s="7" t="s">
        <v>110</v>
      </c>
      <c r="E33" s="8">
        <v>300000</v>
      </c>
      <c r="F33" s="8">
        <v>1</v>
      </c>
      <c r="G33" s="8">
        <v>250000</v>
      </c>
      <c r="H33" s="9">
        <v>50000</v>
      </c>
    </row>
    <row r="34" spans="1:8" x14ac:dyDescent="0.3">
      <c r="A34" s="10">
        <v>43923</v>
      </c>
      <c r="B34" s="11" t="s">
        <v>85</v>
      </c>
      <c r="C34" s="11" t="s">
        <v>15</v>
      </c>
      <c r="D34" s="11" t="s">
        <v>110</v>
      </c>
      <c r="E34" s="12">
        <v>300000</v>
      </c>
      <c r="F34" s="12">
        <v>1</v>
      </c>
      <c r="G34" s="12">
        <v>250000</v>
      </c>
      <c r="H34" s="13">
        <v>50000</v>
      </c>
    </row>
    <row r="35" spans="1:8" x14ac:dyDescent="0.3">
      <c r="A35" s="6">
        <v>43924</v>
      </c>
      <c r="B35" s="7" t="s">
        <v>86</v>
      </c>
      <c r="C35" s="7" t="s">
        <v>15</v>
      </c>
      <c r="D35" s="7" t="s">
        <v>111</v>
      </c>
      <c r="E35" s="8">
        <v>1235000</v>
      </c>
      <c r="F35" s="8">
        <v>1</v>
      </c>
      <c r="G35" s="8">
        <v>1000000</v>
      </c>
      <c r="H35" s="9">
        <v>235000</v>
      </c>
    </row>
    <row r="36" spans="1:8" x14ac:dyDescent="0.3">
      <c r="A36" s="10">
        <v>43945</v>
      </c>
      <c r="B36" s="11" t="s">
        <v>87</v>
      </c>
      <c r="C36" s="11" t="s">
        <v>8</v>
      </c>
      <c r="D36" s="11" t="s">
        <v>111</v>
      </c>
      <c r="E36" s="12">
        <v>780000</v>
      </c>
      <c r="F36" s="12">
        <v>1</v>
      </c>
      <c r="G36" s="12">
        <v>650000</v>
      </c>
      <c r="H36" s="13">
        <v>130000</v>
      </c>
    </row>
    <row r="37" spans="1:8" x14ac:dyDescent="0.3">
      <c r="A37" s="6">
        <v>43587</v>
      </c>
      <c r="B37" s="7" t="s">
        <v>88</v>
      </c>
      <c r="C37" s="7" t="s">
        <v>20</v>
      </c>
      <c r="D37" s="7" t="s">
        <v>111</v>
      </c>
      <c r="E37" s="8">
        <v>1860000</v>
      </c>
      <c r="F37" s="8">
        <v>2</v>
      </c>
      <c r="G37" s="8">
        <v>1300000</v>
      </c>
      <c r="H37" s="9">
        <v>280000</v>
      </c>
    </row>
    <row r="38" spans="1:8" x14ac:dyDescent="0.3">
      <c r="A38" s="10">
        <v>43943</v>
      </c>
      <c r="B38" s="11" t="s">
        <v>89</v>
      </c>
      <c r="C38" s="11" t="s">
        <v>23</v>
      </c>
      <c r="D38" s="11" t="s">
        <v>111</v>
      </c>
      <c r="E38" s="12">
        <v>780000</v>
      </c>
      <c r="F38" s="12">
        <v>1</v>
      </c>
      <c r="G38" s="12">
        <v>650000</v>
      </c>
      <c r="H38" s="13">
        <v>130000</v>
      </c>
    </row>
    <row r="39" spans="1:8" x14ac:dyDescent="0.3">
      <c r="A39" s="6">
        <v>43596</v>
      </c>
      <c r="B39" s="7" t="s">
        <v>90</v>
      </c>
      <c r="C39" s="7" t="s">
        <v>20</v>
      </c>
      <c r="D39" s="7" t="s">
        <v>111</v>
      </c>
      <c r="E39" s="8">
        <v>1860000</v>
      </c>
      <c r="F39" s="8">
        <v>2</v>
      </c>
      <c r="G39" s="8">
        <v>1300000</v>
      </c>
      <c r="H39" s="9">
        <v>280000</v>
      </c>
    </row>
    <row r="40" spans="1:8" x14ac:dyDescent="0.3">
      <c r="A40" s="10">
        <v>42841</v>
      </c>
      <c r="B40" s="11" t="s">
        <v>91</v>
      </c>
      <c r="C40" s="11" t="s">
        <v>18</v>
      </c>
      <c r="D40" s="11" t="s">
        <v>112</v>
      </c>
      <c r="E40" s="12">
        <v>600000</v>
      </c>
      <c r="F40" s="12">
        <v>4</v>
      </c>
      <c r="G40" s="12">
        <v>300000</v>
      </c>
      <c r="H40" s="13">
        <v>75000</v>
      </c>
    </row>
    <row r="41" spans="1:8" x14ac:dyDescent="0.3">
      <c r="A41" s="6">
        <v>42488</v>
      </c>
      <c r="B41" s="7" t="s">
        <v>92</v>
      </c>
      <c r="C41" s="7" t="s">
        <v>8</v>
      </c>
      <c r="D41" s="7" t="s">
        <v>113</v>
      </c>
      <c r="E41" s="8">
        <v>560000</v>
      </c>
      <c r="F41" s="8">
        <v>5</v>
      </c>
      <c r="G41" s="8">
        <v>50000</v>
      </c>
      <c r="H41" s="9">
        <v>102000</v>
      </c>
    </row>
    <row r="42" spans="1:8" x14ac:dyDescent="0.3">
      <c r="A42" s="10">
        <v>43925</v>
      </c>
      <c r="B42" s="11" t="s">
        <v>93</v>
      </c>
      <c r="C42" s="11" t="s">
        <v>18</v>
      </c>
      <c r="D42" s="11" t="s">
        <v>113</v>
      </c>
      <c r="E42" s="12">
        <v>350000</v>
      </c>
      <c r="F42" s="12">
        <v>1</v>
      </c>
      <c r="G42" s="12">
        <v>280000</v>
      </c>
      <c r="H42" s="13">
        <v>70000</v>
      </c>
    </row>
    <row r="43" spans="1:8" x14ac:dyDescent="0.3">
      <c r="A43" s="18">
        <v>43214</v>
      </c>
      <c r="B43" s="19" t="s">
        <v>94</v>
      </c>
      <c r="C43" s="19" t="s">
        <v>18</v>
      </c>
      <c r="D43" s="19" t="s">
        <v>113</v>
      </c>
      <c r="E43" s="20">
        <v>990000</v>
      </c>
      <c r="F43" s="20">
        <v>3</v>
      </c>
      <c r="G43" s="20">
        <v>560000</v>
      </c>
      <c r="H43" s="21">
        <v>143333.33333333299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&amp;C&amp;P페이지</oddFooter>
  </headerFooter>
  <rowBreaks count="1" manualBreakCount="1">
    <brk id="2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1:J42"/>
  <sheetViews>
    <sheetView zoomScaleNormal="100" workbookViewId="0">
      <selection activeCell="I3" sqref="I3"/>
    </sheetView>
  </sheetViews>
  <sheetFormatPr defaultRowHeight="16.5" x14ac:dyDescent="0.3"/>
  <cols>
    <col min="1" max="1" width="11.125" bestFit="1" customWidth="1"/>
    <col min="2" max="2" width="9.875" customWidth="1"/>
    <col min="3" max="3" width="16" bestFit="1" customWidth="1"/>
    <col min="4" max="5" width="14.625" customWidth="1"/>
    <col min="6" max="6" width="9" bestFit="1" customWidth="1"/>
    <col min="7" max="7" width="10.875" bestFit="1" customWidth="1"/>
    <col min="8" max="8" width="17.375" customWidth="1"/>
    <col min="9" max="9" width="10.875" bestFit="1" customWidth="1"/>
    <col min="10" max="10" width="11" bestFit="1" customWidth="1"/>
  </cols>
  <sheetData>
    <row r="1" spans="1:10" x14ac:dyDescent="0.3">
      <c r="A1" t="s">
        <v>52</v>
      </c>
    </row>
    <row r="2" spans="1:10" x14ac:dyDescent="0.3">
      <c r="A2" s="1" t="s">
        <v>95</v>
      </c>
      <c r="B2" s="1" t="s">
        <v>96</v>
      </c>
      <c r="C2" s="22" t="s">
        <v>114</v>
      </c>
      <c r="D2" s="1" t="s">
        <v>97</v>
      </c>
      <c r="E2" s="1" t="s">
        <v>98</v>
      </c>
      <c r="F2" s="1" t="s">
        <v>99</v>
      </c>
      <c r="G2" s="1" t="s">
        <v>100</v>
      </c>
      <c r="H2" s="1" t="s">
        <v>101</v>
      </c>
      <c r="I2" s="22" t="s">
        <v>115</v>
      </c>
    </row>
    <row r="3" spans="1:10" x14ac:dyDescent="0.3">
      <c r="A3" s="2">
        <v>42475</v>
      </c>
      <c r="B3" s="1" t="s">
        <v>36</v>
      </c>
      <c r="C3" s="1" t="str">
        <f>_xlfn.CONCAT(HLOOKUP(LEFT(B3, 1), $B$33:$F$34, 2, FALSE), "-", D3)</f>
        <v>기획부-프린터</v>
      </c>
      <c r="D3" s="1" t="s">
        <v>113</v>
      </c>
      <c r="E3" s="3">
        <v>560000</v>
      </c>
      <c r="F3" s="3">
        <v>5</v>
      </c>
      <c r="G3" s="3">
        <v>50000</v>
      </c>
      <c r="H3" s="3">
        <v>102000</v>
      </c>
      <c r="I3" s="1" t="str" cm="1">
        <f t="array" ref="I3">fn비고(B3)</f>
        <v>전자제품</v>
      </c>
      <c r="J3" s="23"/>
    </row>
    <row r="4" spans="1:10" x14ac:dyDescent="0.3">
      <c r="A4" s="2">
        <v>43935</v>
      </c>
      <c r="B4" s="1" t="s">
        <v>46</v>
      </c>
      <c r="C4" s="1" t="str">
        <f t="shared" ref="C4:C30" si="0">_xlfn.CONCAT(HLOOKUP(LEFT(B4, 1), $B$33:$F$34, 2, FALSE), "-", D4)</f>
        <v>영업부-컴퓨터</v>
      </c>
      <c r="D4" s="1" t="s">
        <v>111</v>
      </c>
      <c r="E4" s="3">
        <v>1235000</v>
      </c>
      <c r="F4" s="3">
        <v>1</v>
      </c>
      <c r="G4" s="3">
        <v>1000000</v>
      </c>
      <c r="H4" s="3">
        <v>235000</v>
      </c>
      <c r="I4" s="1" t="str" cm="1">
        <f t="array" ref="I4">fn비고(B4)</f>
        <v>전자제품</v>
      </c>
      <c r="J4" s="23"/>
    </row>
    <row r="5" spans="1:10" x14ac:dyDescent="0.3">
      <c r="A5" s="2">
        <v>42503</v>
      </c>
      <c r="B5" s="1" t="s">
        <v>17</v>
      </c>
      <c r="C5" s="1" t="str">
        <f t="shared" si="0"/>
        <v>인사부-에어컨</v>
      </c>
      <c r="D5" s="1" t="s">
        <v>107</v>
      </c>
      <c r="E5" s="3">
        <v>2350000</v>
      </c>
      <c r="F5" s="3">
        <v>5</v>
      </c>
      <c r="G5" s="3">
        <v>800000</v>
      </c>
      <c r="H5" s="3">
        <v>310000</v>
      </c>
      <c r="I5" s="1" t="str" cm="1">
        <f t="array" ref="I5">fn비고(B5)</f>
        <v>전자제품</v>
      </c>
      <c r="J5" s="23"/>
    </row>
    <row r="6" spans="1:10" x14ac:dyDescent="0.3">
      <c r="A6" s="2">
        <v>43568</v>
      </c>
      <c r="B6" s="1" t="s">
        <v>19</v>
      </c>
      <c r="C6" s="1" t="str">
        <f t="shared" si="0"/>
        <v>홍보부-책상</v>
      </c>
      <c r="D6" s="1" t="s">
        <v>110</v>
      </c>
      <c r="E6" s="3">
        <v>250000</v>
      </c>
      <c r="F6" s="3">
        <v>2</v>
      </c>
      <c r="G6" s="3">
        <v>150000</v>
      </c>
      <c r="H6" s="3">
        <v>50000</v>
      </c>
      <c r="I6" s="1" t="str" cm="1">
        <f t="array" ref="I6">fn비고(B6)</f>
        <v>가구</v>
      </c>
      <c r="J6" s="23"/>
    </row>
    <row r="7" spans="1:10" x14ac:dyDescent="0.3">
      <c r="A7" s="2">
        <v>43197</v>
      </c>
      <c r="B7" s="1" t="s">
        <v>47</v>
      </c>
      <c r="C7" s="1" t="str">
        <f t="shared" si="0"/>
        <v>총무부-쇼파</v>
      </c>
      <c r="D7" s="1" t="s">
        <v>105</v>
      </c>
      <c r="E7" s="3">
        <v>3000000</v>
      </c>
      <c r="F7" s="3">
        <v>3</v>
      </c>
      <c r="G7" s="3">
        <v>2300000</v>
      </c>
      <c r="H7" s="3">
        <v>233333</v>
      </c>
      <c r="I7" s="1" t="str" cm="1">
        <f t="array" ref="I7">fn비고(B7)</f>
        <v>가구</v>
      </c>
      <c r="J7" s="23"/>
    </row>
    <row r="8" spans="1:10" x14ac:dyDescent="0.3">
      <c r="A8" s="2">
        <v>42857</v>
      </c>
      <c r="B8" s="1" t="s">
        <v>12</v>
      </c>
      <c r="C8" s="1" t="str">
        <f t="shared" si="0"/>
        <v>기획부-냉온풍기</v>
      </c>
      <c r="D8" s="1" t="s">
        <v>102</v>
      </c>
      <c r="E8" s="3">
        <v>3540000</v>
      </c>
      <c r="F8" s="3">
        <v>4</v>
      </c>
      <c r="G8" s="3">
        <v>2000000</v>
      </c>
      <c r="H8" s="3">
        <v>385000</v>
      </c>
      <c r="I8" s="1" t="str" cm="1">
        <f t="array" ref="I8">fn비고(B8)</f>
        <v>전자제품</v>
      </c>
      <c r="J8" s="23"/>
    </row>
    <row r="9" spans="1:10" x14ac:dyDescent="0.3">
      <c r="A9" s="2">
        <v>43594</v>
      </c>
      <c r="B9" s="1" t="s">
        <v>14</v>
      </c>
      <c r="C9" s="1" t="str">
        <f t="shared" si="0"/>
        <v>영업부-에어컨</v>
      </c>
      <c r="D9" s="1" t="s">
        <v>107</v>
      </c>
      <c r="E9" s="3">
        <v>1200000</v>
      </c>
      <c r="F9" s="3">
        <v>2</v>
      </c>
      <c r="G9" s="3">
        <v>750000</v>
      </c>
      <c r="H9" s="3">
        <v>225000</v>
      </c>
      <c r="I9" s="1" t="str" cm="1">
        <f t="array" ref="I9">fn비고(B9)</f>
        <v>전자제품</v>
      </c>
      <c r="J9" s="23"/>
    </row>
    <row r="10" spans="1:10" x14ac:dyDescent="0.3">
      <c r="A10" s="2">
        <v>43593</v>
      </c>
      <c r="B10" s="1" t="s">
        <v>22</v>
      </c>
      <c r="C10" s="1" t="str">
        <f t="shared" si="0"/>
        <v>총무부-의자</v>
      </c>
      <c r="D10" s="1" t="s">
        <v>108</v>
      </c>
      <c r="E10" s="3">
        <v>250000</v>
      </c>
      <c r="F10" s="3">
        <v>2</v>
      </c>
      <c r="G10" s="3">
        <v>180000</v>
      </c>
      <c r="H10" s="3">
        <v>35000</v>
      </c>
      <c r="I10" s="1" t="str" cm="1">
        <f t="array" ref="I10">fn비고(B10)</f>
        <v>가구</v>
      </c>
      <c r="J10" s="23"/>
    </row>
    <row r="11" spans="1:10" x14ac:dyDescent="0.3">
      <c r="A11" s="2">
        <v>43929</v>
      </c>
      <c r="B11" s="1" t="s">
        <v>25</v>
      </c>
      <c r="C11" s="1" t="str">
        <f t="shared" si="0"/>
        <v>기획부-컴퓨터</v>
      </c>
      <c r="D11" s="1" t="s">
        <v>111</v>
      </c>
      <c r="E11" s="3">
        <v>780000</v>
      </c>
      <c r="F11" s="3">
        <v>1</v>
      </c>
      <c r="G11" s="3">
        <v>650000</v>
      </c>
      <c r="H11" s="3">
        <v>130000</v>
      </c>
      <c r="I11" s="1" t="str" cm="1">
        <f t="array" ref="I11">fn비고(B11)</f>
        <v>전자제품</v>
      </c>
      <c r="J11" s="23"/>
    </row>
    <row r="12" spans="1:10" x14ac:dyDescent="0.3">
      <c r="A12" s="2">
        <v>43964</v>
      </c>
      <c r="B12" s="1" t="s">
        <v>27</v>
      </c>
      <c r="C12" s="1" t="str">
        <f t="shared" si="0"/>
        <v>홍보부-복합기</v>
      </c>
      <c r="D12" s="1" t="s">
        <v>103</v>
      </c>
      <c r="E12" s="3">
        <v>1100000</v>
      </c>
      <c r="F12" s="3">
        <v>1</v>
      </c>
      <c r="G12" s="3">
        <v>950000</v>
      </c>
      <c r="H12" s="3">
        <v>150000</v>
      </c>
      <c r="I12" s="1" t="str" cm="1">
        <f t="array" ref="I12">fn비고(B12)</f>
        <v>전자제품</v>
      </c>
      <c r="J12" s="23"/>
    </row>
    <row r="13" spans="1:10" x14ac:dyDescent="0.3">
      <c r="A13" s="2">
        <v>42875</v>
      </c>
      <c r="B13" s="1" t="s">
        <v>37</v>
      </c>
      <c r="C13" s="1" t="str">
        <f t="shared" si="0"/>
        <v>총무부-전기히터</v>
      </c>
      <c r="D13" s="1" t="s">
        <v>109</v>
      </c>
      <c r="E13" s="3">
        <v>25000</v>
      </c>
      <c r="F13" s="3">
        <v>4</v>
      </c>
      <c r="G13" s="3">
        <v>5000</v>
      </c>
      <c r="H13" s="3">
        <v>5000</v>
      </c>
      <c r="I13" s="1" t="str" cm="1">
        <f t="array" ref="I13">fn비고(B13)</f>
        <v>전자제품</v>
      </c>
      <c r="J13" s="23"/>
    </row>
    <row r="14" spans="1:10" x14ac:dyDescent="0.3">
      <c r="A14" s="2">
        <v>43927</v>
      </c>
      <c r="B14" s="1" t="s">
        <v>38</v>
      </c>
      <c r="C14" s="1" t="str">
        <f t="shared" si="0"/>
        <v>홍보부-책상</v>
      </c>
      <c r="D14" s="1" t="s">
        <v>110</v>
      </c>
      <c r="E14" s="3">
        <v>300000</v>
      </c>
      <c r="F14" s="3">
        <v>1</v>
      </c>
      <c r="G14" s="3">
        <v>250000</v>
      </c>
      <c r="H14" s="3">
        <v>50000</v>
      </c>
      <c r="I14" s="1" t="str" cm="1">
        <f t="array" ref="I14">fn비고(B14)</f>
        <v>가구</v>
      </c>
      <c r="J14" s="23"/>
    </row>
    <row r="15" spans="1:10" x14ac:dyDescent="0.3">
      <c r="A15" s="2">
        <v>43572</v>
      </c>
      <c r="B15" s="1" t="s">
        <v>39</v>
      </c>
      <c r="C15" s="1" t="str">
        <f t="shared" si="0"/>
        <v>영업부-쇼파</v>
      </c>
      <c r="D15" s="1" t="s">
        <v>105</v>
      </c>
      <c r="E15" s="3">
        <v>1500000</v>
      </c>
      <c r="F15" s="3">
        <v>2</v>
      </c>
      <c r="G15" s="3">
        <v>900000</v>
      </c>
      <c r="H15" s="3">
        <v>300000</v>
      </c>
      <c r="I15" s="1" t="str" cm="1">
        <f t="array" ref="I15">fn비고(B15)</f>
        <v>가구</v>
      </c>
      <c r="J15" s="23"/>
    </row>
    <row r="16" spans="1:10" x14ac:dyDescent="0.3">
      <c r="A16" s="2">
        <v>43211</v>
      </c>
      <c r="B16" s="1" t="s">
        <v>40</v>
      </c>
      <c r="C16" s="1" t="str">
        <f t="shared" si="0"/>
        <v>인사부-전기히터</v>
      </c>
      <c r="D16" s="1" t="s">
        <v>109</v>
      </c>
      <c r="E16" s="3">
        <v>39000</v>
      </c>
      <c r="F16" s="3">
        <v>3</v>
      </c>
      <c r="G16" s="3">
        <v>10000</v>
      </c>
      <c r="H16" s="3">
        <v>9666</v>
      </c>
      <c r="I16" s="1" t="str" cm="1">
        <f t="array" ref="I16">fn비고(B16)</f>
        <v>전자제품</v>
      </c>
      <c r="J16" s="23"/>
    </row>
    <row r="17" spans="1:10" x14ac:dyDescent="0.3">
      <c r="A17" s="2">
        <v>43608</v>
      </c>
      <c r="B17" s="1" t="s">
        <v>48</v>
      </c>
      <c r="C17" s="1" t="str">
        <f t="shared" si="0"/>
        <v>영업부-스캐너</v>
      </c>
      <c r="D17" s="1" t="s">
        <v>106</v>
      </c>
      <c r="E17" s="3">
        <v>250000</v>
      </c>
      <c r="F17" s="3">
        <v>2</v>
      </c>
      <c r="G17" s="3">
        <v>100000</v>
      </c>
      <c r="H17" s="3">
        <v>75000</v>
      </c>
      <c r="I17" s="1" t="str" cm="1">
        <f t="array" ref="I17">fn비고(B17)</f>
        <v>전자제품</v>
      </c>
      <c r="J17" s="23"/>
    </row>
    <row r="18" spans="1:10" x14ac:dyDescent="0.3">
      <c r="A18" s="2">
        <v>43227</v>
      </c>
      <c r="B18" s="1" t="s">
        <v>50</v>
      </c>
      <c r="C18" s="1" t="str">
        <f t="shared" si="0"/>
        <v>인사부-프린터</v>
      </c>
      <c r="D18" s="1" t="s">
        <v>113</v>
      </c>
      <c r="E18" s="3">
        <v>990000</v>
      </c>
      <c r="F18" s="3">
        <v>3</v>
      </c>
      <c r="G18" s="3">
        <v>560000</v>
      </c>
      <c r="H18" s="3">
        <v>143333</v>
      </c>
      <c r="I18" s="1" t="str" cm="1">
        <f t="array" ref="I18">fn비고(B18)</f>
        <v>전자제품</v>
      </c>
      <c r="J18" s="23"/>
    </row>
    <row r="19" spans="1:10" x14ac:dyDescent="0.3">
      <c r="A19" s="2">
        <v>42826</v>
      </c>
      <c r="B19" s="1" t="s">
        <v>51</v>
      </c>
      <c r="C19" s="1" t="str">
        <f t="shared" si="0"/>
        <v>인사부-냉온풍기</v>
      </c>
      <c r="D19" s="1" t="s">
        <v>102</v>
      </c>
      <c r="E19" s="3">
        <v>2300000</v>
      </c>
      <c r="F19" s="3">
        <v>4</v>
      </c>
      <c r="G19" s="3">
        <v>700000</v>
      </c>
      <c r="H19" s="3">
        <v>400000</v>
      </c>
      <c r="I19" s="1" t="str" cm="1">
        <f t="array" ref="I19">fn비고(B19)</f>
        <v>전자제품</v>
      </c>
      <c r="J19" s="23"/>
    </row>
    <row r="20" spans="1:10" x14ac:dyDescent="0.3">
      <c r="A20" s="2">
        <v>42496</v>
      </c>
      <c r="B20" s="1" t="s">
        <v>32</v>
      </c>
      <c r="C20" s="1" t="str">
        <f t="shared" si="0"/>
        <v>영업부-의자</v>
      </c>
      <c r="D20" s="1" t="s">
        <v>108</v>
      </c>
      <c r="E20" s="3">
        <v>210000</v>
      </c>
      <c r="F20" s="3">
        <v>5</v>
      </c>
      <c r="G20" s="3">
        <v>50000</v>
      </c>
      <c r="H20" s="3">
        <v>32000</v>
      </c>
      <c r="I20" s="1" t="str" cm="1">
        <f t="array" ref="I20">fn비고(B20)</f>
        <v>가구</v>
      </c>
      <c r="J20" s="23"/>
    </row>
    <row r="21" spans="1:10" x14ac:dyDescent="0.3">
      <c r="A21" s="2">
        <v>43935</v>
      </c>
      <c r="B21" s="1" t="s">
        <v>33</v>
      </c>
      <c r="C21" s="1" t="str">
        <f t="shared" si="0"/>
        <v>홍보부-전기히터</v>
      </c>
      <c r="D21" s="1" t="s">
        <v>109</v>
      </c>
      <c r="E21" s="3">
        <v>32000</v>
      </c>
      <c r="F21" s="3">
        <v>1</v>
      </c>
      <c r="G21" s="3">
        <v>20000</v>
      </c>
      <c r="H21" s="3">
        <v>12000</v>
      </c>
      <c r="I21" s="1" t="str" cm="1">
        <f t="array" ref="I21">fn비고(B21)</f>
        <v>전자제품</v>
      </c>
      <c r="J21" s="23"/>
    </row>
    <row r="22" spans="1:10" x14ac:dyDescent="0.3">
      <c r="A22" s="2">
        <v>42506</v>
      </c>
      <c r="B22" s="1" t="s">
        <v>35</v>
      </c>
      <c r="C22" s="1" t="str">
        <f t="shared" si="0"/>
        <v>총무부-쇼파</v>
      </c>
      <c r="D22" s="1" t="s">
        <v>105</v>
      </c>
      <c r="E22" s="3">
        <v>1000000</v>
      </c>
      <c r="F22" s="3">
        <v>5</v>
      </c>
      <c r="G22" s="3">
        <v>300000</v>
      </c>
      <c r="H22" s="3">
        <v>140000</v>
      </c>
      <c r="I22" s="1" t="str" cm="1">
        <f t="array" ref="I22">fn비고(B22)</f>
        <v>가구</v>
      </c>
      <c r="J22" s="23"/>
    </row>
    <row r="23" spans="1:10" x14ac:dyDescent="0.3">
      <c r="A23" s="2">
        <v>42869</v>
      </c>
      <c r="B23" s="1" t="s">
        <v>29</v>
      </c>
      <c r="C23" s="1" t="str">
        <f t="shared" si="0"/>
        <v>기획부-복합기</v>
      </c>
      <c r="D23" s="1" t="s">
        <v>103</v>
      </c>
      <c r="E23" s="3">
        <v>1950000</v>
      </c>
      <c r="F23" s="3">
        <v>4</v>
      </c>
      <c r="G23" s="3">
        <v>1000000</v>
      </c>
      <c r="H23" s="3">
        <v>237500</v>
      </c>
      <c r="I23" s="1" t="str" cm="1">
        <f t="array" ref="I23">fn비고(B23)</f>
        <v>전자제품</v>
      </c>
      <c r="J23" s="23"/>
    </row>
    <row r="24" spans="1:10" x14ac:dyDescent="0.3">
      <c r="A24" s="2">
        <v>43930</v>
      </c>
      <c r="B24" s="1" t="s">
        <v>41</v>
      </c>
      <c r="C24" s="1" t="str">
        <f t="shared" si="0"/>
        <v>인사부-에어컨</v>
      </c>
      <c r="D24" s="1" t="s">
        <v>107</v>
      </c>
      <c r="E24" s="3">
        <v>1500000</v>
      </c>
      <c r="F24" s="3">
        <v>1</v>
      </c>
      <c r="G24" s="3">
        <v>1200000</v>
      </c>
      <c r="H24" s="3">
        <v>300000</v>
      </c>
      <c r="I24" s="1" t="str" cm="1">
        <f t="array" ref="I24">fn비고(B24)</f>
        <v>전자제품</v>
      </c>
      <c r="J24" s="23"/>
    </row>
    <row r="25" spans="1:10" x14ac:dyDescent="0.3">
      <c r="A25" s="2">
        <v>43582</v>
      </c>
      <c r="B25" s="1" t="s">
        <v>42</v>
      </c>
      <c r="C25" s="1" t="str">
        <f t="shared" si="0"/>
        <v>홍보부-의자</v>
      </c>
      <c r="D25" s="1" t="s">
        <v>108</v>
      </c>
      <c r="E25" s="3">
        <v>195000</v>
      </c>
      <c r="F25" s="3">
        <v>2</v>
      </c>
      <c r="G25" s="3">
        <v>90000</v>
      </c>
      <c r="H25" s="3">
        <v>52500</v>
      </c>
      <c r="I25" s="1" t="str" cm="1">
        <f t="array" ref="I25">fn비고(B25)</f>
        <v>가구</v>
      </c>
      <c r="J25" s="23"/>
    </row>
    <row r="26" spans="1:10" x14ac:dyDescent="0.3">
      <c r="A26" s="2">
        <v>43572</v>
      </c>
      <c r="B26" s="1" t="s">
        <v>43</v>
      </c>
      <c r="C26" s="1" t="str">
        <f t="shared" si="0"/>
        <v>홍보부-컴퓨터</v>
      </c>
      <c r="D26" s="1" t="s">
        <v>111</v>
      </c>
      <c r="E26" s="3">
        <v>1860000</v>
      </c>
      <c r="F26" s="3">
        <v>2</v>
      </c>
      <c r="G26" s="3">
        <v>1300000</v>
      </c>
      <c r="H26" s="3">
        <v>280000</v>
      </c>
      <c r="I26" s="1" t="str" cm="1">
        <f t="array" ref="I26">fn비고(B26)</f>
        <v>전자제품</v>
      </c>
      <c r="J26" s="23"/>
    </row>
    <row r="27" spans="1:10" x14ac:dyDescent="0.3">
      <c r="A27" s="2">
        <v>43611</v>
      </c>
      <c r="B27" s="1" t="s">
        <v>44</v>
      </c>
      <c r="C27" s="1" t="str">
        <f t="shared" si="0"/>
        <v>총무부-선풍기</v>
      </c>
      <c r="D27" s="1" t="s">
        <v>104</v>
      </c>
      <c r="E27" s="3">
        <v>50000</v>
      </c>
      <c r="F27" s="3">
        <v>2</v>
      </c>
      <c r="G27" s="3">
        <v>20000</v>
      </c>
      <c r="H27" s="3">
        <v>15000</v>
      </c>
      <c r="I27" s="1" t="str" cm="1">
        <f t="array" ref="I27">fn비고(B27)</f>
        <v>전자제품</v>
      </c>
      <c r="J27" s="23"/>
    </row>
    <row r="28" spans="1:10" x14ac:dyDescent="0.3">
      <c r="A28" s="2">
        <v>42508</v>
      </c>
      <c r="B28" s="1" t="s">
        <v>7</v>
      </c>
      <c r="C28" s="1" t="str">
        <f t="shared" si="0"/>
        <v>기획부-쇼파</v>
      </c>
      <c r="D28" s="1" t="s">
        <v>105</v>
      </c>
      <c r="E28" s="3">
        <v>400000</v>
      </c>
      <c r="F28" s="3">
        <v>5</v>
      </c>
      <c r="G28" s="3">
        <v>100000</v>
      </c>
      <c r="H28" s="3">
        <v>60000</v>
      </c>
      <c r="I28" s="1" t="str" cm="1">
        <f t="array" ref="I28">fn비고(B28)</f>
        <v>가구</v>
      </c>
      <c r="J28" s="23"/>
    </row>
    <row r="29" spans="1:10" x14ac:dyDescent="0.3">
      <c r="A29" s="2">
        <v>43959</v>
      </c>
      <c r="B29" s="1" t="s">
        <v>10</v>
      </c>
      <c r="C29" s="1" t="str">
        <f t="shared" si="0"/>
        <v>기획부-프린터</v>
      </c>
      <c r="D29" s="1" t="s">
        <v>113</v>
      </c>
      <c r="E29" s="3">
        <v>350000</v>
      </c>
      <c r="F29" s="3">
        <v>1</v>
      </c>
      <c r="G29" s="3">
        <v>280000</v>
      </c>
      <c r="H29" s="3">
        <v>70000</v>
      </c>
      <c r="I29" s="1" t="str" cm="1">
        <f t="array" ref="I29">fn비고(B29)</f>
        <v>전자제품</v>
      </c>
      <c r="J29" s="23"/>
    </row>
    <row r="30" spans="1:10" x14ac:dyDescent="0.3">
      <c r="A30" s="2">
        <v>42873</v>
      </c>
      <c r="B30" s="1" t="s">
        <v>30</v>
      </c>
      <c r="C30" s="1" t="str">
        <f t="shared" si="0"/>
        <v>영업부-테이블</v>
      </c>
      <c r="D30" s="1" t="s">
        <v>112</v>
      </c>
      <c r="E30" s="3">
        <v>600000</v>
      </c>
      <c r="F30" s="3">
        <v>4</v>
      </c>
      <c r="G30" s="3">
        <v>300000</v>
      </c>
      <c r="H30" s="3">
        <v>75000</v>
      </c>
      <c r="I30" s="1" t="str" cm="1">
        <f t="array" ref="I30">fn비고(B30)</f>
        <v>가구</v>
      </c>
      <c r="J30" s="23"/>
    </row>
    <row r="32" spans="1:10" x14ac:dyDescent="0.3">
      <c r="A32" t="s">
        <v>116</v>
      </c>
      <c r="G32" t="s">
        <v>117</v>
      </c>
    </row>
    <row r="33" spans="1:10" x14ac:dyDescent="0.3">
      <c r="A33" s="1" t="s">
        <v>118</v>
      </c>
      <c r="B33" s="1" t="s">
        <v>119</v>
      </c>
      <c r="C33" s="1" t="s">
        <v>120</v>
      </c>
      <c r="D33" s="1" t="s">
        <v>121</v>
      </c>
      <c r="E33" s="1" t="s">
        <v>122</v>
      </c>
      <c r="F33" s="15" t="s">
        <v>123</v>
      </c>
      <c r="G33" s="1" t="s">
        <v>124</v>
      </c>
      <c r="H33" s="1" t="s">
        <v>125</v>
      </c>
      <c r="I33" s="22" t="s">
        <v>100</v>
      </c>
      <c r="J33" s="22" t="s">
        <v>101</v>
      </c>
    </row>
    <row r="34" spans="1:10" x14ac:dyDescent="0.3">
      <c r="A34" s="1" t="s">
        <v>126</v>
      </c>
      <c r="B34" s="1" t="s">
        <v>127</v>
      </c>
      <c r="C34" s="1" t="s">
        <v>128</v>
      </c>
      <c r="D34" s="1" t="s">
        <v>129</v>
      </c>
      <c r="E34" s="1" t="s">
        <v>130</v>
      </c>
      <c r="F34" s="15" t="s">
        <v>131</v>
      </c>
      <c r="G34" s="1" t="s">
        <v>121</v>
      </c>
      <c r="H34" s="24" t="s">
        <v>132</v>
      </c>
      <c r="I34" s="3">
        <f t="array" ref="I34">SUM((RIGHT($B$3:$B$30, 1)=$G34)*G$3:G$30)</f>
        <v>5890000</v>
      </c>
      <c r="J34" s="3">
        <f t="array" ref="J34">SUM((RIGHT($B$3:$B$30, 1)=$G34)*H$3:H$30)</f>
        <v>1422833</v>
      </c>
    </row>
    <row r="35" spans="1:10" x14ac:dyDescent="0.3">
      <c r="G35" s="1" t="s">
        <v>133</v>
      </c>
      <c r="H35" s="24" t="s">
        <v>134</v>
      </c>
      <c r="I35" s="3">
        <f t="array" ref="I35">SUM((RIGHT($B$3:$B$30, 1)=$G35)*G$3:G$30)</f>
        <v>5505000</v>
      </c>
      <c r="J35" s="3">
        <f t="array" ref="J35">SUM((RIGHT($B$3:$B$30, 1)=$G35)*H$3:H$30)</f>
        <v>1661666</v>
      </c>
    </row>
    <row r="36" spans="1:10" x14ac:dyDescent="0.3">
      <c r="A36" t="s">
        <v>135</v>
      </c>
      <c r="D36" t="s">
        <v>136</v>
      </c>
      <c r="G36" s="1" t="s">
        <v>137</v>
      </c>
      <c r="H36" s="24" t="s">
        <v>138</v>
      </c>
      <c r="I36" s="3">
        <f t="array" ref="I36">SUM((RIGHT($B$3:$B$30, 1)=$G36)*G$3:G$30)</f>
        <v>4620000</v>
      </c>
      <c r="J36" s="3">
        <f t="array" ref="J36">SUM((RIGHT($B$3:$B$30, 1)=$G36)*H$3:H$30)</f>
        <v>1027833</v>
      </c>
    </row>
    <row r="37" spans="1:10" x14ac:dyDescent="0.3">
      <c r="A37" s="1" t="s">
        <v>99</v>
      </c>
      <c r="B37" s="25" t="s">
        <v>97</v>
      </c>
      <c r="D37" s="34" t="s">
        <v>139</v>
      </c>
      <c r="E37" s="34"/>
    </row>
    <row r="38" spans="1:10" x14ac:dyDescent="0.3">
      <c r="A38" s="1">
        <v>1</v>
      </c>
      <c r="B38" s="1" t="str">
        <f t="array" ref="B38">INDEX($A$3:$I$30, MATCH(MAX(($F$3:$F$30=$A38)*$H$3:$H$30),($F$3:$F$30=$A38)*$H$3:$H$30, 0), 4)</f>
        <v>에어컨</v>
      </c>
      <c r="D38" s="35">
        <f>ROUNDUP(DAVERAGE(A2:I30, 8, D40:E42), -3)</f>
        <v>199000</v>
      </c>
      <c r="E38" s="35"/>
    </row>
    <row r="39" spans="1:10" x14ac:dyDescent="0.3">
      <c r="A39" s="1">
        <v>2</v>
      </c>
      <c r="B39" s="1" t="str">
        <f t="array" ref="B39">INDEX($A$3:$I$30, MATCH(MAX(($F$3:$F$30=$A39)*$H$3:$H$30),($F$3:$F$30=$A39)*$H$3:$H$30, 0), 4)</f>
        <v>쇼파</v>
      </c>
    </row>
    <row r="40" spans="1:10" x14ac:dyDescent="0.3">
      <c r="A40" s="1">
        <v>3</v>
      </c>
      <c r="B40" s="1" t="str">
        <f t="array" ref="B40">INDEX($A$3:$I$30, MATCH(MAX(($F$3:$F$30=$A40)*$H$3:$H$30),($F$3:$F$30=$A40)*$H$3:$H$30, 0), 4)</f>
        <v>쇼파</v>
      </c>
      <c r="D40" t="s">
        <v>97</v>
      </c>
      <c r="E40" t="s">
        <v>159</v>
      </c>
    </row>
    <row r="41" spans="1:10" x14ac:dyDescent="0.3">
      <c r="A41" s="1">
        <v>4</v>
      </c>
      <c r="B41" s="1" t="str">
        <f t="array" ref="B41">INDEX($A$3:$I$30, MATCH(MAX(($F$3:$F$30=$A41)*$H$3:$H$30),($F$3:$F$30=$A41)*$H$3:$H$30, 0), 4)</f>
        <v>냉온풍기</v>
      </c>
      <c r="D41" t="s">
        <v>111</v>
      </c>
      <c r="E41" t="b">
        <f>F3&lt;=_xlfn.MODE.SNGL($F$3:$F$30)</f>
        <v>0</v>
      </c>
      <c r="H41" s="26"/>
    </row>
    <row r="42" spans="1:10" x14ac:dyDescent="0.3">
      <c r="A42" s="1">
        <v>5</v>
      </c>
      <c r="B42" s="1" t="str">
        <f t="array" ref="B42">INDEX($A$3:$I$30, MATCH(MAX(($F$3:$F$30=$A42)*$H$3:$H$30),($F$3:$F$30=$A42)*$H$3:$H$30, 0), 4)</f>
        <v>에어컨</v>
      </c>
      <c r="D42" t="s">
        <v>103</v>
      </c>
      <c r="E42" t="b">
        <f>F3&lt;=_xlfn.MODE.SNGL($F$3:$F$30)</f>
        <v>0</v>
      </c>
    </row>
  </sheetData>
  <mergeCells count="2">
    <mergeCell ref="D37:E37"/>
    <mergeCell ref="D38:E3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1:I17"/>
  <sheetViews>
    <sheetView workbookViewId="0">
      <selection activeCell="C4" sqref="C4"/>
    </sheetView>
  </sheetViews>
  <sheetFormatPr defaultRowHeight="16.5" x14ac:dyDescent="0.3"/>
  <cols>
    <col min="1" max="1" width="2" customWidth="1"/>
    <col min="2" max="2" width="15.625" bestFit="1" customWidth="1"/>
    <col min="3" max="3" width="23.875" bestFit="1" customWidth="1"/>
    <col min="4" max="8" width="11.375" bestFit="1" customWidth="1"/>
    <col min="9" max="9" width="12.625" bestFit="1" customWidth="1"/>
  </cols>
  <sheetData>
    <row r="1" spans="2:9" x14ac:dyDescent="0.3">
      <c r="B1" s="36" t="s">
        <v>2</v>
      </c>
      <c r="C1" t="s">
        <v>164</v>
      </c>
    </row>
    <row r="3" spans="2:9" x14ac:dyDescent="0.3">
      <c r="B3" s="36" t="s">
        <v>163</v>
      </c>
      <c r="D3" s="36" t="s">
        <v>165</v>
      </c>
    </row>
    <row r="4" spans="2:9" x14ac:dyDescent="0.3">
      <c r="B4" s="36" t="s">
        <v>166</v>
      </c>
      <c r="C4" s="36" t="s">
        <v>167</v>
      </c>
      <c r="D4" t="s">
        <v>8</v>
      </c>
      <c r="E4" t="s">
        <v>15</v>
      </c>
      <c r="F4" t="s">
        <v>18</v>
      </c>
      <c r="G4" t="s">
        <v>23</v>
      </c>
      <c r="H4" t="s">
        <v>20</v>
      </c>
      <c r="I4" t="s">
        <v>162</v>
      </c>
    </row>
    <row r="5" spans="2:9" x14ac:dyDescent="0.3">
      <c r="B5" t="s">
        <v>161</v>
      </c>
      <c r="D5" s="37"/>
      <c r="E5" s="37"/>
      <c r="F5" s="37"/>
      <c r="G5" s="37"/>
      <c r="H5" s="37"/>
      <c r="I5" s="37"/>
    </row>
    <row r="6" spans="2:9" x14ac:dyDescent="0.3">
      <c r="C6" t="s">
        <v>168</v>
      </c>
      <c r="D6" s="37">
        <v>930000</v>
      </c>
      <c r="E6" s="37">
        <v>100000</v>
      </c>
      <c r="F6" s="37"/>
      <c r="G6" s="37"/>
      <c r="H6" s="37">
        <v>2250000</v>
      </c>
      <c r="I6" s="37">
        <v>3280000</v>
      </c>
    </row>
    <row r="7" spans="2:9" x14ac:dyDescent="0.3">
      <c r="C7" t="s">
        <v>172</v>
      </c>
      <c r="D7" s="37"/>
      <c r="E7" s="37"/>
      <c r="F7" s="37">
        <v>2700000</v>
      </c>
      <c r="G7" s="37">
        <v>5000</v>
      </c>
      <c r="H7" s="37">
        <v>20000</v>
      </c>
      <c r="I7" s="37">
        <v>2725000</v>
      </c>
    </row>
    <row r="8" spans="2:9" x14ac:dyDescent="0.3">
      <c r="C8" t="s">
        <v>169</v>
      </c>
      <c r="D8" s="37">
        <v>50000</v>
      </c>
      <c r="E8" s="37"/>
      <c r="F8" s="37">
        <v>570000</v>
      </c>
      <c r="G8" s="37"/>
      <c r="H8" s="37"/>
      <c r="I8" s="37">
        <v>620000</v>
      </c>
    </row>
    <row r="9" spans="2:9" x14ac:dyDescent="0.3">
      <c r="C9" t="s">
        <v>170</v>
      </c>
      <c r="D9" s="37">
        <v>3000000</v>
      </c>
      <c r="E9" s="37">
        <v>1750000</v>
      </c>
      <c r="F9" s="37"/>
      <c r="G9" s="37">
        <v>20000</v>
      </c>
      <c r="H9" s="37"/>
      <c r="I9" s="37">
        <v>4770000</v>
      </c>
    </row>
    <row r="10" spans="2:9" x14ac:dyDescent="0.3">
      <c r="B10" t="s">
        <v>173</v>
      </c>
      <c r="D10" s="37">
        <v>3980000</v>
      </c>
      <c r="E10" s="37">
        <v>1850000</v>
      </c>
      <c r="F10" s="37">
        <v>3270000</v>
      </c>
      <c r="G10" s="37">
        <v>25000</v>
      </c>
      <c r="H10" s="37">
        <v>2270000</v>
      </c>
      <c r="I10" s="37">
        <v>11395000</v>
      </c>
    </row>
    <row r="11" spans="2:9" x14ac:dyDescent="0.3">
      <c r="B11" t="s">
        <v>160</v>
      </c>
      <c r="D11" s="37"/>
      <c r="E11" s="37"/>
      <c r="F11" s="37"/>
      <c r="G11" s="37"/>
      <c r="H11" s="37"/>
      <c r="I11" s="37"/>
    </row>
    <row r="12" spans="2:9" x14ac:dyDescent="0.3">
      <c r="C12" t="s">
        <v>168</v>
      </c>
      <c r="D12" s="37"/>
      <c r="E12" s="37"/>
      <c r="F12" s="37"/>
      <c r="G12" s="37">
        <v>300000</v>
      </c>
      <c r="H12" s="37"/>
      <c r="I12" s="37">
        <v>300000</v>
      </c>
    </row>
    <row r="13" spans="2:9" x14ac:dyDescent="0.3">
      <c r="C13" t="s">
        <v>169</v>
      </c>
      <c r="D13" s="37">
        <v>100000</v>
      </c>
      <c r="E13" s="37">
        <v>900000</v>
      </c>
      <c r="F13" s="37"/>
      <c r="G13" s="37"/>
      <c r="H13" s="37">
        <v>90000</v>
      </c>
      <c r="I13" s="37">
        <v>1090000</v>
      </c>
    </row>
    <row r="14" spans="2:9" x14ac:dyDescent="0.3">
      <c r="C14" t="s">
        <v>170</v>
      </c>
      <c r="D14" s="37"/>
      <c r="E14" s="37">
        <v>350000</v>
      </c>
      <c r="F14" s="37"/>
      <c r="G14" s="37">
        <v>2480000</v>
      </c>
      <c r="H14" s="37">
        <v>150000</v>
      </c>
      <c r="I14" s="37">
        <v>2980000</v>
      </c>
    </row>
    <row r="15" spans="2:9" x14ac:dyDescent="0.3">
      <c r="C15" t="s">
        <v>171</v>
      </c>
      <c r="D15" s="37"/>
      <c r="E15" s="37"/>
      <c r="F15" s="37"/>
      <c r="G15" s="37"/>
      <c r="H15" s="37">
        <v>250000</v>
      </c>
      <c r="I15" s="37">
        <v>250000</v>
      </c>
    </row>
    <row r="16" spans="2:9" x14ac:dyDescent="0.3">
      <c r="B16" t="s">
        <v>174</v>
      </c>
      <c r="D16" s="37">
        <v>100000</v>
      </c>
      <c r="E16" s="37">
        <v>1250000</v>
      </c>
      <c r="F16" s="37"/>
      <c r="G16" s="37">
        <v>2780000</v>
      </c>
      <c r="H16" s="37">
        <v>490000</v>
      </c>
      <c r="I16" s="37">
        <v>4620000</v>
      </c>
    </row>
    <row r="17" spans="2:9" x14ac:dyDescent="0.3">
      <c r="B17" t="s">
        <v>162</v>
      </c>
      <c r="D17" s="37">
        <v>4080000</v>
      </c>
      <c r="E17" s="37">
        <v>3100000</v>
      </c>
      <c r="F17" s="37">
        <v>3270000</v>
      </c>
      <c r="G17" s="37">
        <v>2805000</v>
      </c>
      <c r="H17" s="37">
        <v>2760000</v>
      </c>
      <c r="I17" s="37">
        <v>16015000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2:K24"/>
  <sheetViews>
    <sheetView workbookViewId="0">
      <selection activeCell="Q12" sqref="Q12"/>
    </sheetView>
  </sheetViews>
  <sheetFormatPr defaultRowHeight="16.5" x14ac:dyDescent="0.3"/>
  <cols>
    <col min="1" max="1" width="3.25" customWidth="1"/>
    <col min="5" max="5" width="2.875" customWidth="1"/>
    <col min="9" max="9" width="2.875" customWidth="1"/>
  </cols>
  <sheetData>
    <row r="2" spans="2:11" x14ac:dyDescent="0.3">
      <c r="B2" t="s">
        <v>150</v>
      </c>
      <c r="F2" t="s">
        <v>151</v>
      </c>
      <c r="J2" t="s">
        <v>152</v>
      </c>
    </row>
    <row r="3" spans="2:11" x14ac:dyDescent="0.3">
      <c r="B3" s="17" t="s">
        <v>143</v>
      </c>
      <c r="C3" s="17" t="s">
        <v>153</v>
      </c>
      <c r="D3" s="17" t="s">
        <v>154</v>
      </c>
      <c r="F3" s="17" t="s">
        <v>143</v>
      </c>
      <c r="G3" s="17" t="s">
        <v>153</v>
      </c>
      <c r="H3" s="17" t="s">
        <v>154</v>
      </c>
      <c r="J3" s="27" t="s">
        <v>143</v>
      </c>
      <c r="K3" s="27" t="s">
        <v>154</v>
      </c>
    </row>
    <row r="4" spans="2:11" x14ac:dyDescent="0.3">
      <c r="B4" s="17" t="s">
        <v>144</v>
      </c>
      <c r="C4" s="17" t="s">
        <v>145</v>
      </c>
      <c r="D4" s="17">
        <v>30</v>
      </c>
      <c r="F4" s="17" t="s">
        <v>144</v>
      </c>
      <c r="G4" s="17" t="s">
        <v>145</v>
      </c>
      <c r="H4" s="17">
        <v>35</v>
      </c>
      <c r="J4" s="17" t="s">
        <v>140</v>
      </c>
      <c r="K4" s="38">
        <v>267</v>
      </c>
    </row>
    <row r="5" spans="2:11" x14ac:dyDescent="0.3">
      <c r="B5" s="17" t="s">
        <v>144</v>
      </c>
      <c r="C5" s="17" t="s">
        <v>146</v>
      </c>
      <c r="D5" s="17">
        <v>38</v>
      </c>
      <c r="F5" s="17" t="s">
        <v>144</v>
      </c>
      <c r="G5" s="17" t="s">
        <v>146</v>
      </c>
      <c r="H5" s="17">
        <v>39</v>
      </c>
      <c r="J5" s="17" t="s">
        <v>141</v>
      </c>
      <c r="K5" s="38">
        <v>244</v>
      </c>
    </row>
    <row r="6" spans="2:11" x14ac:dyDescent="0.3">
      <c r="B6" s="17" t="s">
        <v>144</v>
      </c>
      <c r="C6" s="17" t="s">
        <v>147</v>
      </c>
      <c r="D6" s="17">
        <v>14</v>
      </c>
      <c r="F6" s="17" t="s">
        <v>144</v>
      </c>
      <c r="G6" s="17" t="s">
        <v>147</v>
      </c>
      <c r="H6" s="17">
        <v>10</v>
      </c>
      <c r="J6" s="1" t="s">
        <v>142</v>
      </c>
      <c r="K6" s="28">
        <v>279</v>
      </c>
    </row>
    <row r="7" spans="2:11" x14ac:dyDescent="0.3">
      <c r="B7" s="17" t="s">
        <v>148</v>
      </c>
      <c r="C7" s="17" t="s">
        <v>145</v>
      </c>
      <c r="D7" s="17">
        <v>16</v>
      </c>
      <c r="F7" s="17" t="s">
        <v>148</v>
      </c>
      <c r="G7" s="17" t="s">
        <v>145</v>
      </c>
      <c r="H7" s="17">
        <v>29</v>
      </c>
    </row>
    <row r="8" spans="2:11" x14ac:dyDescent="0.3">
      <c r="B8" s="17" t="s">
        <v>148</v>
      </c>
      <c r="C8" s="17" t="s">
        <v>146</v>
      </c>
      <c r="D8" s="17">
        <v>20</v>
      </c>
      <c r="F8" s="17" t="s">
        <v>148</v>
      </c>
      <c r="G8" s="17" t="s">
        <v>146</v>
      </c>
      <c r="H8" s="17">
        <v>37</v>
      </c>
    </row>
    <row r="9" spans="2:11" x14ac:dyDescent="0.3">
      <c r="B9" s="17" t="s">
        <v>148</v>
      </c>
      <c r="C9" s="17" t="s">
        <v>147</v>
      </c>
      <c r="D9" s="17">
        <v>13</v>
      </c>
      <c r="F9" s="17" t="s">
        <v>148</v>
      </c>
      <c r="G9" s="17" t="s">
        <v>147</v>
      </c>
      <c r="H9" s="17">
        <v>7</v>
      </c>
    </row>
    <row r="10" spans="2:11" x14ac:dyDescent="0.3">
      <c r="B10" s="17" t="s">
        <v>149</v>
      </c>
      <c r="C10" s="17" t="s">
        <v>145</v>
      </c>
      <c r="D10" s="17">
        <v>26</v>
      </c>
      <c r="F10" s="17" t="s">
        <v>149</v>
      </c>
      <c r="G10" s="17" t="s">
        <v>145</v>
      </c>
      <c r="H10" s="17">
        <v>36</v>
      </c>
    </row>
    <row r="11" spans="2:11" x14ac:dyDescent="0.3">
      <c r="B11" s="17" t="s">
        <v>149</v>
      </c>
      <c r="C11" s="17" t="s">
        <v>146</v>
      </c>
      <c r="D11" s="17">
        <v>18</v>
      </c>
      <c r="F11" s="17" t="s">
        <v>149</v>
      </c>
      <c r="G11" s="17" t="s">
        <v>146</v>
      </c>
      <c r="H11" s="17">
        <v>37</v>
      </c>
    </row>
    <row r="12" spans="2:11" x14ac:dyDescent="0.3">
      <c r="B12" s="17" t="s">
        <v>149</v>
      </c>
      <c r="C12" s="17" t="s">
        <v>147</v>
      </c>
      <c r="D12" s="17">
        <v>6</v>
      </c>
      <c r="F12" s="17" t="s">
        <v>149</v>
      </c>
      <c r="G12" s="17" t="s">
        <v>147</v>
      </c>
      <c r="H12" s="17">
        <v>20</v>
      </c>
    </row>
    <row r="14" spans="2:11" x14ac:dyDescent="0.3">
      <c r="B14" t="s">
        <v>155</v>
      </c>
      <c r="F14" t="s">
        <v>156</v>
      </c>
    </row>
    <row r="15" spans="2:11" x14ac:dyDescent="0.3">
      <c r="B15" s="17" t="s">
        <v>143</v>
      </c>
      <c r="C15" s="17" t="s">
        <v>153</v>
      </c>
      <c r="D15" s="17" t="s">
        <v>154</v>
      </c>
      <c r="F15" s="17" t="s">
        <v>143</v>
      </c>
      <c r="G15" s="17" t="s">
        <v>153</v>
      </c>
      <c r="H15" s="17" t="s">
        <v>154</v>
      </c>
    </row>
    <row r="16" spans="2:11" x14ac:dyDescent="0.3">
      <c r="B16" s="17" t="s">
        <v>144</v>
      </c>
      <c r="C16" s="17" t="s">
        <v>145</v>
      </c>
      <c r="D16" s="17">
        <v>25</v>
      </c>
      <c r="F16" s="17" t="s">
        <v>144</v>
      </c>
      <c r="G16" s="17" t="s">
        <v>145</v>
      </c>
      <c r="H16" s="17">
        <v>15</v>
      </c>
    </row>
    <row r="17" spans="2:8" x14ac:dyDescent="0.3">
      <c r="B17" s="17" t="s">
        <v>144</v>
      </c>
      <c r="C17" s="17" t="s">
        <v>146</v>
      </c>
      <c r="D17" s="17">
        <v>18</v>
      </c>
      <c r="F17" s="17" t="s">
        <v>144</v>
      </c>
      <c r="G17" s="17" t="s">
        <v>146</v>
      </c>
      <c r="H17" s="17">
        <v>20</v>
      </c>
    </row>
    <row r="18" spans="2:8" x14ac:dyDescent="0.3">
      <c r="B18" s="17" t="s">
        <v>144</v>
      </c>
      <c r="C18" s="17" t="s">
        <v>147</v>
      </c>
      <c r="D18" s="17">
        <v>19</v>
      </c>
      <c r="F18" s="17" t="s">
        <v>144</v>
      </c>
      <c r="G18" s="17" t="s">
        <v>147</v>
      </c>
      <c r="H18" s="17">
        <v>4</v>
      </c>
    </row>
    <row r="19" spans="2:8" x14ac:dyDescent="0.3">
      <c r="B19" s="17" t="s">
        <v>148</v>
      </c>
      <c r="C19" s="17" t="s">
        <v>145</v>
      </c>
      <c r="D19" s="17">
        <v>18</v>
      </c>
      <c r="F19" s="17" t="s">
        <v>148</v>
      </c>
      <c r="G19" s="17" t="s">
        <v>145</v>
      </c>
      <c r="H19" s="17">
        <v>26</v>
      </c>
    </row>
    <row r="20" spans="2:8" x14ac:dyDescent="0.3">
      <c r="B20" s="17" t="s">
        <v>148</v>
      </c>
      <c r="C20" s="17" t="s">
        <v>146</v>
      </c>
      <c r="D20" s="17">
        <v>38</v>
      </c>
      <c r="F20" s="17" t="s">
        <v>148</v>
      </c>
      <c r="G20" s="17" t="s">
        <v>146</v>
      </c>
      <c r="H20" s="17">
        <v>27</v>
      </c>
    </row>
    <row r="21" spans="2:8" x14ac:dyDescent="0.3">
      <c r="B21" s="17" t="s">
        <v>148</v>
      </c>
      <c r="C21" s="17" t="s">
        <v>147</v>
      </c>
      <c r="D21" s="17">
        <v>8</v>
      </c>
      <c r="F21" s="17" t="s">
        <v>148</v>
      </c>
      <c r="G21" s="17" t="s">
        <v>147</v>
      </c>
      <c r="H21" s="17">
        <v>5</v>
      </c>
    </row>
    <row r="22" spans="2:8" x14ac:dyDescent="0.3">
      <c r="B22" s="17" t="s">
        <v>149</v>
      </c>
      <c r="C22" s="17" t="s">
        <v>145</v>
      </c>
      <c r="D22" s="17">
        <v>24</v>
      </c>
      <c r="F22" s="17" t="s">
        <v>149</v>
      </c>
      <c r="G22" s="17" t="s">
        <v>145</v>
      </c>
      <c r="H22" s="17">
        <v>34</v>
      </c>
    </row>
    <row r="23" spans="2:8" x14ac:dyDescent="0.3">
      <c r="B23" s="17" t="s">
        <v>149</v>
      </c>
      <c r="C23" s="17" t="s">
        <v>146</v>
      </c>
      <c r="D23" s="17">
        <v>25</v>
      </c>
      <c r="F23" s="17" t="s">
        <v>149</v>
      </c>
      <c r="G23" s="17" t="s">
        <v>146</v>
      </c>
      <c r="H23" s="17">
        <v>37</v>
      </c>
    </row>
    <row r="24" spans="2:8" x14ac:dyDescent="0.3">
      <c r="B24" s="17" t="s">
        <v>149</v>
      </c>
      <c r="C24" s="17" t="s">
        <v>147</v>
      </c>
      <c r="D24" s="17">
        <v>14</v>
      </c>
      <c r="F24" s="17" t="s">
        <v>149</v>
      </c>
      <c r="G24" s="17" t="s">
        <v>147</v>
      </c>
      <c r="H24" s="17">
        <v>2</v>
      </c>
    </row>
  </sheetData>
  <dataConsolidate leftLabels="1" topLabels="1">
    <dataRefs count="4">
      <dataRef ref="B3:D12" sheet="분석작업-2"/>
      <dataRef ref="F3:H12" sheet="분석작업-2"/>
      <dataRef ref="B15:D24" sheet="분석작업-2"/>
      <dataRef ref="F15:H24" sheet="분석작업-2"/>
    </dataRefs>
  </dataConsolidate>
  <phoneticPr fontId="1" type="noConversion"/>
  <dataValidations count="1">
    <dataValidation type="list" imeMode="halfHangul" allowBlank="1" showInputMessage="1" promptTitle="시험 입력" prompt="목록에서 선택하고 목록에 없는 시험은 입력하시오." sqref="C4:C12 G4:G12 C16:C24 G16:G24" xr:uid="{FC6D082E-CCAF-4DEE-B2AB-C56CA2279E68}">
      <formula1>"중간고사, 기말고사, 수행평가"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F15"/>
  <sheetViews>
    <sheetView topLeftCell="A13" workbookViewId="0">
      <selection activeCell="K27" sqref="K27"/>
    </sheetView>
  </sheetViews>
  <sheetFormatPr defaultRowHeight="16.5" x14ac:dyDescent="0.3"/>
  <cols>
    <col min="2" max="2" width="13.75" customWidth="1"/>
    <col min="3" max="3" width="10.875" bestFit="1" customWidth="1"/>
    <col min="4" max="4" width="9.125" bestFit="1" customWidth="1"/>
    <col min="5" max="5" width="10.875" bestFit="1" customWidth="1"/>
    <col min="6" max="6" width="12.625" bestFit="1" customWidth="1"/>
  </cols>
  <sheetData>
    <row r="2" spans="2:6" x14ac:dyDescent="0.3">
      <c r="B2" t="s">
        <v>157</v>
      </c>
    </row>
    <row r="3" spans="2:6" x14ac:dyDescent="0.3">
      <c r="B3" s="17" t="s">
        <v>2</v>
      </c>
      <c r="C3" s="17" t="s">
        <v>3</v>
      </c>
      <c r="D3" s="17" t="s">
        <v>4</v>
      </c>
      <c r="E3" s="17" t="s">
        <v>5</v>
      </c>
      <c r="F3" s="17" t="s">
        <v>6</v>
      </c>
    </row>
    <row r="4" spans="2:6" x14ac:dyDescent="0.3">
      <c r="B4" s="17" t="s">
        <v>102</v>
      </c>
      <c r="C4" s="17">
        <v>2920000</v>
      </c>
      <c r="D4" s="17">
        <v>4</v>
      </c>
      <c r="E4" s="17">
        <v>1350000</v>
      </c>
      <c r="F4" s="17">
        <v>392500</v>
      </c>
    </row>
    <row r="5" spans="2:6" x14ac:dyDescent="0.3">
      <c r="B5" s="17" t="s">
        <v>103</v>
      </c>
      <c r="C5" s="17">
        <v>1525000</v>
      </c>
      <c r="D5" s="17">
        <v>2</v>
      </c>
      <c r="E5" s="17">
        <v>975000</v>
      </c>
      <c r="F5" s="17">
        <v>193750</v>
      </c>
    </row>
    <row r="6" spans="2:6" x14ac:dyDescent="0.3">
      <c r="B6" s="17" t="s">
        <v>104</v>
      </c>
      <c r="C6" s="17">
        <v>50000</v>
      </c>
      <c r="D6" s="17">
        <v>2</v>
      </c>
      <c r="E6" s="17">
        <v>20000</v>
      </c>
      <c r="F6" s="17">
        <v>15000</v>
      </c>
    </row>
    <row r="7" spans="2:6" x14ac:dyDescent="0.3">
      <c r="B7" s="17" t="s">
        <v>105</v>
      </c>
      <c r="C7" s="17">
        <v>1475000</v>
      </c>
      <c r="D7" s="17">
        <v>3</v>
      </c>
      <c r="E7" s="17">
        <v>900000</v>
      </c>
      <c r="F7" s="17">
        <v>183333</v>
      </c>
    </row>
    <row r="8" spans="2:6" x14ac:dyDescent="0.3">
      <c r="B8" s="17" t="s">
        <v>106</v>
      </c>
      <c r="C8" s="17">
        <v>250000</v>
      </c>
      <c r="D8" s="17">
        <v>2</v>
      </c>
      <c r="E8" s="17">
        <v>100000</v>
      </c>
      <c r="F8" s="17">
        <v>75000</v>
      </c>
    </row>
    <row r="9" spans="2:6" x14ac:dyDescent="0.3">
      <c r="B9" s="17" t="s">
        <v>107</v>
      </c>
      <c r="C9" s="17">
        <v>1233333</v>
      </c>
      <c r="D9" s="17">
        <v>2</v>
      </c>
      <c r="E9" s="17">
        <v>556666</v>
      </c>
      <c r="F9" s="17">
        <v>188333</v>
      </c>
    </row>
    <row r="10" spans="2:6" x14ac:dyDescent="0.3">
      <c r="B10" s="17" t="s">
        <v>108</v>
      </c>
      <c r="C10" s="17">
        <v>218333</v>
      </c>
      <c r="D10" s="17">
        <v>3</v>
      </c>
      <c r="E10" s="17">
        <v>106666</v>
      </c>
      <c r="F10" s="17">
        <v>39833</v>
      </c>
    </row>
    <row r="11" spans="2:6" x14ac:dyDescent="0.3">
      <c r="B11" s="17" t="s">
        <v>109</v>
      </c>
      <c r="C11" s="17">
        <v>32000</v>
      </c>
      <c r="D11" s="17">
        <v>2</v>
      </c>
      <c r="E11" s="17">
        <v>11666</v>
      </c>
      <c r="F11" s="17">
        <v>8888</v>
      </c>
    </row>
    <row r="12" spans="2:6" x14ac:dyDescent="0.3">
      <c r="B12" s="17" t="s">
        <v>110</v>
      </c>
      <c r="C12" s="17">
        <v>275000</v>
      </c>
      <c r="D12" s="17">
        <v>1</v>
      </c>
      <c r="E12" s="17">
        <v>200000</v>
      </c>
      <c r="F12" s="17">
        <v>50000</v>
      </c>
    </row>
    <row r="13" spans="2:6" x14ac:dyDescent="0.3">
      <c r="B13" s="17" t="s">
        <v>111</v>
      </c>
      <c r="C13" s="17">
        <v>1291666</v>
      </c>
      <c r="D13" s="17">
        <v>1</v>
      </c>
      <c r="E13" s="17">
        <v>983333</v>
      </c>
      <c r="F13" s="17">
        <v>215000</v>
      </c>
    </row>
    <row r="14" spans="2:6" x14ac:dyDescent="0.3">
      <c r="B14" s="17" t="s">
        <v>112</v>
      </c>
      <c r="C14" s="17">
        <v>600000</v>
      </c>
      <c r="D14" s="17">
        <v>4</v>
      </c>
      <c r="E14" s="17">
        <v>300000</v>
      </c>
      <c r="F14" s="17">
        <v>75000</v>
      </c>
    </row>
    <row r="15" spans="2:6" x14ac:dyDescent="0.3">
      <c r="B15" s="17" t="s">
        <v>113</v>
      </c>
      <c r="C15" s="17">
        <v>633333</v>
      </c>
      <c r="D15" s="17">
        <v>3</v>
      </c>
      <c r="E15" s="17">
        <v>296666</v>
      </c>
      <c r="F15" s="17">
        <v>105111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A1:F30"/>
  <sheetViews>
    <sheetView workbookViewId="0">
      <selection activeCell="H4" sqref="H4"/>
    </sheetView>
  </sheetViews>
  <sheetFormatPr defaultRowHeight="16.5" x14ac:dyDescent="0.3"/>
  <cols>
    <col min="1" max="1" width="10.125" customWidth="1"/>
    <col min="2" max="2" width="7.875" customWidth="1"/>
    <col min="3" max="3" width="9" bestFit="1" customWidth="1"/>
    <col min="4" max="4" width="9.875" bestFit="1" customWidth="1"/>
    <col min="5" max="5" width="10" customWidth="1"/>
    <col min="6" max="6" width="2.625" customWidth="1"/>
    <col min="7" max="7" width="11.5" customWidth="1"/>
  </cols>
  <sheetData>
    <row r="1" spans="1:6" x14ac:dyDescent="0.3">
      <c r="A1" t="s">
        <v>52</v>
      </c>
    </row>
    <row r="2" spans="1:6" x14ac:dyDescent="0.3">
      <c r="A2" s="1" t="s">
        <v>1</v>
      </c>
      <c r="B2" s="1" t="s">
        <v>53</v>
      </c>
      <c r="C2" s="1" t="s">
        <v>2</v>
      </c>
      <c r="D2" s="1" t="s">
        <v>3</v>
      </c>
      <c r="E2" s="1" t="s">
        <v>158</v>
      </c>
      <c r="F2" s="29"/>
    </row>
    <row r="3" spans="1:6" x14ac:dyDescent="0.3">
      <c r="A3" s="1" t="s">
        <v>7</v>
      </c>
      <c r="B3" s="1" t="s">
        <v>8</v>
      </c>
      <c r="C3" s="1" t="s">
        <v>9</v>
      </c>
      <c r="D3" s="30">
        <v>400000</v>
      </c>
      <c r="E3" s="31">
        <v>40000</v>
      </c>
      <c r="F3" s="32"/>
    </row>
    <row r="4" spans="1:6" x14ac:dyDescent="0.3">
      <c r="A4" s="1" t="s">
        <v>10</v>
      </c>
      <c r="B4" s="1" t="s">
        <v>8</v>
      </c>
      <c r="C4" s="1" t="s">
        <v>11</v>
      </c>
      <c r="D4" s="30">
        <v>350000</v>
      </c>
      <c r="E4" s="31">
        <v>17500</v>
      </c>
      <c r="F4" s="32"/>
    </row>
    <row r="5" spans="1:6" x14ac:dyDescent="0.3">
      <c r="A5" s="1" t="s">
        <v>12</v>
      </c>
      <c r="B5" s="1" t="s">
        <v>8</v>
      </c>
      <c r="C5" s="1" t="s">
        <v>13</v>
      </c>
      <c r="D5" s="30">
        <v>3540000</v>
      </c>
      <c r="E5" s="31">
        <v>424800</v>
      </c>
      <c r="F5" s="32"/>
    </row>
    <row r="6" spans="1:6" x14ac:dyDescent="0.3">
      <c r="A6" s="1" t="s">
        <v>35</v>
      </c>
      <c r="B6" s="1" t="s">
        <v>23</v>
      </c>
      <c r="C6" s="1" t="s">
        <v>9</v>
      </c>
      <c r="D6" s="30">
        <v>1000000</v>
      </c>
      <c r="E6" s="31">
        <v>0</v>
      </c>
      <c r="F6" s="32"/>
    </row>
    <row r="7" spans="1:6" x14ac:dyDescent="0.3">
      <c r="A7" s="1" t="s">
        <v>14</v>
      </c>
      <c r="B7" s="1" t="s">
        <v>15</v>
      </c>
      <c r="C7" s="1" t="s">
        <v>16</v>
      </c>
      <c r="D7" s="30">
        <v>1200000</v>
      </c>
      <c r="E7" s="31">
        <v>168000</v>
      </c>
      <c r="F7" s="32"/>
    </row>
    <row r="8" spans="1:6" x14ac:dyDescent="0.3">
      <c r="A8" s="1" t="s">
        <v>17</v>
      </c>
      <c r="B8" s="1" t="s">
        <v>18</v>
      </c>
      <c r="C8" s="1" t="s">
        <v>16</v>
      </c>
      <c r="D8" s="30">
        <v>2350000</v>
      </c>
      <c r="E8" s="31">
        <v>94000</v>
      </c>
      <c r="F8" s="32"/>
    </row>
    <row r="9" spans="1:6" x14ac:dyDescent="0.3">
      <c r="A9" s="1" t="s">
        <v>19</v>
      </c>
      <c r="B9" s="1" t="s">
        <v>20</v>
      </c>
      <c r="C9" s="1" t="s">
        <v>21</v>
      </c>
      <c r="D9" s="30">
        <v>250000</v>
      </c>
      <c r="E9" s="31">
        <v>37500</v>
      </c>
      <c r="F9" s="32"/>
    </row>
    <row r="10" spans="1:6" x14ac:dyDescent="0.3">
      <c r="A10" s="1" t="s">
        <v>22</v>
      </c>
      <c r="B10" s="1" t="s">
        <v>23</v>
      </c>
      <c r="C10" s="1" t="s">
        <v>24</v>
      </c>
      <c r="D10" s="30">
        <v>250000</v>
      </c>
      <c r="E10" s="31">
        <v>22500</v>
      </c>
      <c r="F10" s="32"/>
    </row>
    <row r="11" spans="1:6" x14ac:dyDescent="0.3">
      <c r="A11" s="1" t="s">
        <v>25</v>
      </c>
      <c r="B11" s="1" t="s">
        <v>8</v>
      </c>
      <c r="C11" s="1" t="s">
        <v>26</v>
      </c>
      <c r="D11" s="30">
        <v>780000</v>
      </c>
      <c r="E11" s="31">
        <v>85800</v>
      </c>
      <c r="F11" s="32"/>
    </row>
    <row r="12" spans="1:6" x14ac:dyDescent="0.3">
      <c r="A12" s="1" t="s">
        <v>27</v>
      </c>
      <c r="B12" s="1" t="s">
        <v>20</v>
      </c>
      <c r="C12" s="1" t="s">
        <v>28</v>
      </c>
      <c r="D12" s="30">
        <v>1100000</v>
      </c>
      <c r="E12" s="31">
        <v>121000</v>
      </c>
      <c r="F12" s="32"/>
    </row>
    <row r="13" spans="1:6" x14ac:dyDescent="0.3">
      <c r="A13" s="1" t="s">
        <v>29</v>
      </c>
      <c r="B13" s="1" t="s">
        <v>8</v>
      </c>
      <c r="C13" s="1" t="s">
        <v>28</v>
      </c>
      <c r="D13" s="30">
        <v>1950000</v>
      </c>
      <c r="E13" s="31">
        <v>-1</v>
      </c>
      <c r="F13" s="32"/>
    </row>
    <row r="14" spans="1:6" x14ac:dyDescent="0.3">
      <c r="A14" s="1" t="s">
        <v>30</v>
      </c>
      <c r="B14" s="1" t="s">
        <v>15</v>
      </c>
      <c r="C14" s="1" t="s">
        <v>31</v>
      </c>
      <c r="D14" s="30">
        <v>600000</v>
      </c>
      <c r="E14" s="31">
        <v>54000</v>
      </c>
      <c r="F14" s="32"/>
    </row>
    <row r="15" spans="1:6" x14ac:dyDescent="0.3">
      <c r="A15" s="1" t="s">
        <v>32</v>
      </c>
      <c r="B15" s="1" t="s">
        <v>15</v>
      </c>
      <c r="C15" s="1" t="s">
        <v>24</v>
      </c>
      <c r="D15" s="30">
        <v>210000</v>
      </c>
      <c r="E15" s="31">
        <v>29400</v>
      </c>
      <c r="F15" s="32"/>
    </row>
    <row r="16" spans="1:6" x14ac:dyDescent="0.3">
      <c r="A16" s="1" t="s">
        <v>33</v>
      </c>
      <c r="B16" s="1" t="s">
        <v>20</v>
      </c>
      <c r="C16" s="1" t="s">
        <v>34</v>
      </c>
      <c r="D16" s="30">
        <v>32000</v>
      </c>
      <c r="E16" s="31">
        <v>960</v>
      </c>
      <c r="F16" s="32"/>
    </row>
    <row r="17" spans="1:6" x14ac:dyDescent="0.3">
      <c r="A17" s="1" t="s">
        <v>36</v>
      </c>
      <c r="B17" s="1" t="s">
        <v>8</v>
      </c>
      <c r="C17" s="1" t="s">
        <v>11</v>
      </c>
      <c r="D17" s="30">
        <v>560000</v>
      </c>
      <c r="E17" s="31">
        <v>67200</v>
      </c>
      <c r="F17" s="32"/>
    </row>
    <row r="18" spans="1:6" x14ac:dyDescent="0.3">
      <c r="A18" s="1" t="s">
        <v>37</v>
      </c>
      <c r="B18" s="1" t="s">
        <v>23</v>
      </c>
      <c r="C18" s="1" t="s">
        <v>34</v>
      </c>
      <c r="D18" s="30">
        <v>25000</v>
      </c>
      <c r="E18" s="31">
        <v>1000</v>
      </c>
      <c r="F18" s="32"/>
    </row>
    <row r="19" spans="1:6" x14ac:dyDescent="0.3">
      <c r="A19" s="1" t="s">
        <v>38</v>
      </c>
      <c r="B19" s="1" t="s">
        <v>20</v>
      </c>
      <c r="C19" s="1" t="s">
        <v>21</v>
      </c>
      <c r="D19" s="30">
        <v>300000</v>
      </c>
      <c r="E19" s="31">
        <v>27000</v>
      </c>
      <c r="F19" s="32"/>
    </row>
    <row r="20" spans="1:6" x14ac:dyDescent="0.3">
      <c r="A20" s="1" t="s">
        <v>39</v>
      </c>
      <c r="B20" s="1" t="s">
        <v>15</v>
      </c>
      <c r="C20" s="1" t="s">
        <v>9</v>
      </c>
      <c r="D20" s="30">
        <v>1500000</v>
      </c>
      <c r="E20" s="31">
        <v>-1</v>
      </c>
      <c r="F20" s="32"/>
    </row>
    <row r="21" spans="1:6" x14ac:dyDescent="0.3">
      <c r="A21" s="1" t="s">
        <v>40</v>
      </c>
      <c r="B21" s="1" t="s">
        <v>18</v>
      </c>
      <c r="C21" s="1" t="s">
        <v>34</v>
      </c>
      <c r="D21" s="30">
        <v>39000</v>
      </c>
      <c r="E21" s="31">
        <v>3510</v>
      </c>
      <c r="F21" s="32"/>
    </row>
    <row r="22" spans="1:6" x14ac:dyDescent="0.3">
      <c r="A22" s="1" t="s">
        <v>41</v>
      </c>
      <c r="B22" s="1" t="s">
        <v>18</v>
      </c>
      <c r="C22" s="1" t="s">
        <v>16</v>
      </c>
      <c r="D22" s="30">
        <v>150000</v>
      </c>
      <c r="E22" s="31">
        <v>7500</v>
      </c>
      <c r="F22" s="32"/>
    </row>
    <row r="23" spans="1:6" x14ac:dyDescent="0.3">
      <c r="A23" s="1" t="s">
        <v>44</v>
      </c>
      <c r="B23" s="1" t="s">
        <v>23</v>
      </c>
      <c r="C23" s="1" t="s">
        <v>45</v>
      </c>
      <c r="D23" s="30">
        <v>50000</v>
      </c>
      <c r="E23" s="31">
        <v>0</v>
      </c>
      <c r="F23" s="32"/>
    </row>
    <row r="24" spans="1:6" x14ac:dyDescent="0.3">
      <c r="A24" s="1" t="s">
        <v>42</v>
      </c>
      <c r="B24" s="1" t="s">
        <v>20</v>
      </c>
      <c r="C24" s="1" t="s">
        <v>24</v>
      </c>
      <c r="D24" s="30">
        <v>195000</v>
      </c>
      <c r="E24" s="31">
        <v>13650</v>
      </c>
      <c r="F24" s="32"/>
    </row>
    <row r="25" spans="1:6" x14ac:dyDescent="0.3">
      <c r="A25" s="1" t="s">
        <v>43</v>
      </c>
      <c r="B25" s="1" t="s">
        <v>20</v>
      </c>
      <c r="C25" s="1" t="s">
        <v>26</v>
      </c>
      <c r="D25" s="30">
        <v>1860000</v>
      </c>
      <c r="E25" s="31">
        <v>223200</v>
      </c>
      <c r="F25" s="32"/>
    </row>
    <row r="26" spans="1:6" x14ac:dyDescent="0.3">
      <c r="A26" s="1" t="s">
        <v>46</v>
      </c>
      <c r="B26" s="1" t="s">
        <v>15</v>
      </c>
      <c r="C26" s="1" t="s">
        <v>26</v>
      </c>
      <c r="D26" s="30">
        <v>1235000</v>
      </c>
      <c r="E26" s="31">
        <v>86450</v>
      </c>
      <c r="F26" s="32"/>
    </row>
    <row r="27" spans="1:6" x14ac:dyDescent="0.3">
      <c r="A27" s="1" t="s">
        <v>47</v>
      </c>
      <c r="B27" s="1" t="s">
        <v>23</v>
      </c>
      <c r="C27" s="1" t="s">
        <v>9</v>
      </c>
      <c r="D27" s="30">
        <v>3000000</v>
      </c>
      <c r="E27" s="31">
        <v>60000</v>
      </c>
      <c r="F27" s="32"/>
    </row>
    <row r="28" spans="1:6" x14ac:dyDescent="0.3">
      <c r="A28" s="1" t="s">
        <v>48</v>
      </c>
      <c r="B28" s="1" t="s">
        <v>15</v>
      </c>
      <c r="C28" s="1" t="s">
        <v>49</v>
      </c>
      <c r="D28" s="30">
        <v>250000</v>
      </c>
      <c r="E28" s="31">
        <v>0</v>
      </c>
      <c r="F28" s="32"/>
    </row>
    <row r="29" spans="1:6" x14ac:dyDescent="0.3">
      <c r="A29" s="1" t="s">
        <v>50</v>
      </c>
      <c r="B29" s="1" t="s">
        <v>18</v>
      </c>
      <c r="C29" s="1" t="s">
        <v>11</v>
      </c>
      <c r="D29" s="30">
        <v>990000</v>
      </c>
      <c r="E29" s="31">
        <v>79200</v>
      </c>
      <c r="F29" s="32"/>
    </row>
    <row r="30" spans="1:6" x14ac:dyDescent="0.3">
      <c r="A30" s="1" t="s">
        <v>51</v>
      </c>
      <c r="B30" s="1" t="s">
        <v>18</v>
      </c>
      <c r="C30" s="1" t="s">
        <v>13</v>
      </c>
      <c r="D30" s="30">
        <v>2300000</v>
      </c>
      <c r="E30" s="31">
        <v>184000</v>
      </c>
      <c r="F30" s="32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H30"/>
  <sheetViews>
    <sheetView workbookViewId="0">
      <selection activeCell="D8" sqref="D8"/>
    </sheetView>
  </sheetViews>
  <sheetFormatPr defaultRowHeight="16.5" x14ac:dyDescent="0.3"/>
  <cols>
    <col min="1" max="1" width="11.125" bestFit="1" customWidth="1"/>
    <col min="2" max="2" width="10.25" customWidth="1"/>
    <col min="3" max="3" width="13.75" customWidth="1"/>
    <col min="4" max="4" width="9.75" customWidth="1"/>
    <col min="5" max="5" width="10.875" bestFit="1" customWidth="1"/>
    <col min="6" max="6" width="12.375" customWidth="1"/>
    <col min="8" max="8" width="10.5" bestFit="1" customWidth="1"/>
  </cols>
  <sheetData>
    <row r="2" spans="1:8" x14ac:dyDescent="0.3">
      <c r="A2" t="s">
        <v>52</v>
      </c>
    </row>
    <row r="3" spans="1:8" x14ac:dyDescent="0.3">
      <c r="A3" s="1" t="s">
        <v>95</v>
      </c>
      <c r="B3" s="1" t="s">
        <v>97</v>
      </c>
      <c r="C3" s="1" t="s">
        <v>98</v>
      </c>
      <c r="D3" s="1" t="s">
        <v>99</v>
      </c>
      <c r="E3" s="1" t="s">
        <v>100</v>
      </c>
      <c r="F3" s="1" t="s">
        <v>101</v>
      </c>
      <c r="H3" s="17" t="s">
        <v>2</v>
      </c>
    </row>
    <row r="4" spans="1:8" x14ac:dyDescent="0.3">
      <c r="A4" s="2">
        <v>44274</v>
      </c>
      <c r="B4" s="1" t="s">
        <v>113</v>
      </c>
      <c r="C4" s="33">
        <v>560000</v>
      </c>
      <c r="D4" s="24">
        <v>5</v>
      </c>
      <c r="E4" s="33">
        <v>100000</v>
      </c>
      <c r="F4" s="24">
        <f>(C4-E4)/D4</f>
        <v>92000</v>
      </c>
      <c r="H4" s="17" t="s">
        <v>102</v>
      </c>
    </row>
    <row r="5" spans="1:8" x14ac:dyDescent="0.3">
      <c r="A5" s="2"/>
      <c r="B5" s="1"/>
      <c r="C5" s="33"/>
      <c r="D5" s="24"/>
      <c r="E5" s="33"/>
      <c r="F5" s="24"/>
      <c r="H5" s="17" t="s">
        <v>103</v>
      </c>
    </row>
    <row r="6" spans="1:8" x14ac:dyDescent="0.3">
      <c r="A6" s="2"/>
      <c r="B6" s="1"/>
      <c r="C6" s="33"/>
      <c r="D6" s="24"/>
      <c r="E6" s="33"/>
      <c r="F6" s="24"/>
      <c r="H6" s="17" t="s">
        <v>104</v>
      </c>
    </row>
    <row r="7" spans="1:8" x14ac:dyDescent="0.3">
      <c r="A7" s="2"/>
      <c r="B7" s="1"/>
      <c r="C7" s="33"/>
      <c r="D7" s="24"/>
      <c r="E7" s="33"/>
      <c r="F7" s="24"/>
      <c r="H7" s="17" t="s">
        <v>105</v>
      </c>
    </row>
    <row r="8" spans="1:8" x14ac:dyDescent="0.3">
      <c r="A8" s="2"/>
      <c r="B8" s="1"/>
      <c r="C8" s="33"/>
      <c r="D8" s="24"/>
      <c r="E8" s="33"/>
      <c r="F8" s="24"/>
      <c r="H8" s="17" t="s">
        <v>106</v>
      </c>
    </row>
    <row r="9" spans="1:8" x14ac:dyDescent="0.3">
      <c r="A9" s="2"/>
      <c r="B9" s="1"/>
      <c r="C9" s="33"/>
      <c r="D9" s="24"/>
      <c r="E9" s="33"/>
      <c r="F9" s="24"/>
      <c r="H9" s="17" t="s">
        <v>107</v>
      </c>
    </row>
    <row r="10" spans="1:8" x14ac:dyDescent="0.3">
      <c r="A10" s="2"/>
      <c r="B10" s="1"/>
      <c r="C10" s="33"/>
      <c r="D10" s="24"/>
      <c r="E10" s="33"/>
      <c r="F10" s="24"/>
      <c r="H10" s="17" t="s">
        <v>108</v>
      </c>
    </row>
    <row r="11" spans="1:8" x14ac:dyDescent="0.3">
      <c r="A11" s="2"/>
      <c r="B11" s="1"/>
      <c r="C11" s="33"/>
      <c r="D11" s="24"/>
      <c r="E11" s="33"/>
      <c r="F11" s="24"/>
      <c r="H11" s="17" t="s">
        <v>109</v>
      </c>
    </row>
    <row r="12" spans="1:8" x14ac:dyDescent="0.3">
      <c r="A12" s="2"/>
      <c r="B12" s="1"/>
      <c r="C12" s="33"/>
      <c r="D12" s="24"/>
      <c r="E12" s="33"/>
      <c r="F12" s="24"/>
      <c r="H12" s="17" t="s">
        <v>110</v>
      </c>
    </row>
    <row r="13" spans="1:8" x14ac:dyDescent="0.3">
      <c r="A13" s="2"/>
      <c r="B13" s="1"/>
      <c r="C13" s="33"/>
      <c r="D13" s="24"/>
      <c r="E13" s="33"/>
      <c r="F13" s="24"/>
      <c r="H13" s="17" t="s">
        <v>111</v>
      </c>
    </row>
    <row r="14" spans="1:8" x14ac:dyDescent="0.3">
      <c r="A14" s="2"/>
      <c r="B14" s="1"/>
      <c r="C14" s="33"/>
      <c r="D14" s="24"/>
      <c r="E14" s="33"/>
      <c r="F14" s="24"/>
      <c r="H14" s="17" t="s">
        <v>112</v>
      </c>
    </row>
    <row r="15" spans="1:8" x14ac:dyDescent="0.3">
      <c r="A15" s="2"/>
      <c r="B15" s="1"/>
      <c r="C15" s="33"/>
      <c r="D15" s="24"/>
      <c r="E15" s="33"/>
      <c r="F15" s="24"/>
      <c r="H15" s="17" t="s">
        <v>113</v>
      </c>
    </row>
    <row r="16" spans="1:8" x14ac:dyDescent="0.3">
      <c r="A16" s="2"/>
      <c r="B16" s="1"/>
      <c r="C16" s="33"/>
      <c r="D16" s="24"/>
      <c r="E16" s="33"/>
      <c r="F16" s="24"/>
    </row>
    <row r="17" spans="1:6" x14ac:dyDescent="0.3">
      <c r="A17" s="24"/>
      <c r="B17" s="24"/>
      <c r="C17" s="24"/>
      <c r="D17" s="24"/>
      <c r="E17" s="24"/>
      <c r="F17" s="24"/>
    </row>
    <row r="18" spans="1:6" x14ac:dyDescent="0.3">
      <c r="A18" s="24"/>
      <c r="B18" s="24"/>
      <c r="C18" s="24"/>
      <c r="D18" s="24"/>
      <c r="E18" s="24"/>
      <c r="F18" s="24"/>
    </row>
    <row r="19" spans="1:6" x14ac:dyDescent="0.3">
      <c r="A19" s="24"/>
      <c r="B19" s="24"/>
      <c r="C19" s="24"/>
      <c r="D19" s="24"/>
      <c r="E19" s="24"/>
      <c r="F19" s="24"/>
    </row>
    <row r="20" spans="1:6" x14ac:dyDescent="0.3">
      <c r="A20" s="2"/>
      <c r="B20" s="1"/>
      <c r="C20" s="33"/>
      <c r="D20" s="24"/>
      <c r="E20" s="33"/>
      <c r="F20" s="24"/>
    </row>
    <row r="21" spans="1:6" x14ac:dyDescent="0.3">
      <c r="A21" s="2"/>
      <c r="B21" s="1"/>
      <c r="C21" s="33"/>
      <c r="D21" s="24"/>
      <c r="E21" s="33"/>
      <c r="F21" s="24"/>
    </row>
    <row r="22" spans="1:6" x14ac:dyDescent="0.3">
      <c r="A22" s="24"/>
      <c r="B22" s="24"/>
      <c r="C22" s="24"/>
      <c r="D22" s="24"/>
      <c r="E22" s="24"/>
      <c r="F22" s="24"/>
    </row>
    <row r="23" spans="1:6" x14ac:dyDescent="0.3">
      <c r="A23" s="24"/>
      <c r="B23" s="24"/>
      <c r="C23" s="24"/>
      <c r="D23" s="24"/>
      <c r="E23" s="24"/>
      <c r="F23" s="24"/>
    </row>
    <row r="24" spans="1:6" x14ac:dyDescent="0.3">
      <c r="A24" s="24"/>
      <c r="B24" s="24"/>
      <c r="C24" s="24"/>
      <c r="D24" s="24"/>
      <c r="E24" s="24"/>
      <c r="F24" s="24"/>
    </row>
    <row r="25" spans="1:6" x14ac:dyDescent="0.3">
      <c r="A25" s="24"/>
      <c r="B25" s="24"/>
      <c r="C25" s="24"/>
      <c r="D25" s="24"/>
      <c r="E25" s="24"/>
      <c r="F25" s="24"/>
    </row>
    <row r="26" spans="1:6" x14ac:dyDescent="0.3">
      <c r="A26" s="24"/>
      <c r="B26" s="24"/>
      <c r="C26" s="24"/>
      <c r="D26" s="24"/>
      <c r="E26" s="24"/>
      <c r="F26" s="24"/>
    </row>
    <row r="27" spans="1:6" x14ac:dyDescent="0.3">
      <c r="A27" s="24"/>
      <c r="B27" s="24"/>
      <c r="C27" s="24"/>
      <c r="D27" s="24"/>
      <c r="E27" s="24"/>
      <c r="F27" s="24"/>
    </row>
    <row r="28" spans="1:6" x14ac:dyDescent="0.3">
      <c r="A28" s="24"/>
      <c r="B28" s="24"/>
      <c r="C28" s="24"/>
      <c r="D28" s="24"/>
      <c r="E28" s="24"/>
      <c r="F28" s="24"/>
    </row>
    <row r="29" spans="1:6" x14ac:dyDescent="0.3">
      <c r="A29" s="24"/>
      <c r="B29" s="24"/>
      <c r="C29" s="24"/>
      <c r="D29" s="24"/>
      <c r="E29" s="24"/>
      <c r="F29" s="24"/>
    </row>
    <row r="30" spans="1:6" x14ac:dyDescent="0.3">
      <c r="A30" s="24"/>
      <c r="B30" s="24"/>
      <c r="C30" s="24"/>
      <c r="D30" s="24"/>
      <c r="E30" s="24"/>
      <c r="F30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비품등록">
          <controlPr defaultSize="0" autoLine="0" r:id="rId4">
            <anchor moveWithCells="1">
              <from>
                <xdr:col>4</xdr:col>
                <xdr:colOff>466725</xdr:colOff>
                <xdr:row>0</xdr:row>
                <xdr:rowOff>57150</xdr:rowOff>
              </from>
              <to>
                <xdr:col>5</xdr:col>
                <xdr:colOff>933450</xdr:colOff>
                <xdr:row>1</xdr:row>
                <xdr:rowOff>142875</xdr:rowOff>
              </to>
            </anchor>
          </controlPr>
        </control>
      </mc:Choice>
      <mc:Fallback>
        <control shapeId="2049" r:id="rId3" name="cmd비품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d1557</cp:lastModifiedBy>
  <cp:lastPrinted>2024-12-21T15:27:09Z</cp:lastPrinted>
  <dcterms:created xsi:type="dcterms:W3CDTF">2023-05-12T10:51:28Z</dcterms:created>
  <dcterms:modified xsi:type="dcterms:W3CDTF">2024-12-21T16:18:00Z</dcterms:modified>
</cp:coreProperties>
</file>