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Mini\Desktop\기출\09회\"/>
    </mc:Choice>
  </mc:AlternateContent>
  <xr:revisionPtr revIDLastSave="0" documentId="13_ncr:1_{89DDBC52-9AE9-4185-AD7C-4D744EA8524C}" xr6:coauthVersionLast="47" xr6:coauthVersionMax="47" xr10:uidLastSave="{00000000-0000-0000-0000-000000000000}"/>
  <bookViews>
    <workbookView xWindow="-90" yWindow="110" windowWidth="25550" windowHeight="15260" activeTab="7" xr2:uid="{3D40FA9A-CE26-439E-91BF-E5A626DD871E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'기본작업-1'!$A$2:$G$33</definedName>
    <definedName name="_xlnm._FilterDatabase" localSheetId="4" hidden="1">'분석작업-2'!$B$3:$E$9</definedName>
    <definedName name="_xlnm.Criteria" localSheetId="0">'기본작업-1'!$A$35:$A$36</definedName>
    <definedName name="_xlnm.Extract" localSheetId="0">'기본작업-1'!$A$38:$G$38</definedName>
    <definedName name="_xlnm.Print_Area" localSheetId="1">'기본작업-2'!$A$2:$G$54</definedName>
    <definedName name="_xlnm.Print_Titles" localSheetId="1">'기본작업-2'!$2:$2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3" l="1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4" i="3"/>
  <c r="L23" i="3" a="1"/>
  <c r="L23" i="3" s="1"/>
  <c r="L15" i="3" a="1"/>
  <c r="L15" i="3" s="1"/>
  <c r="L16" i="3" a="1"/>
  <c r="L16" i="3"/>
  <c r="L17" i="3" a="1"/>
  <c r="L17" i="3"/>
  <c r="L18" i="3" a="1"/>
  <c r="L18" i="3"/>
  <c r="L19" i="3" a="1"/>
  <c r="L19" i="3" s="1"/>
  <c r="K16" i="3" a="1"/>
  <c r="K16" i="3"/>
  <c r="K17" i="3" a="1"/>
  <c r="K17" i="3"/>
  <c r="K18" i="3" a="1"/>
  <c r="K18" i="3"/>
  <c r="K19" i="3" a="1"/>
  <c r="K19" i="3"/>
  <c r="K15" i="3" a="1"/>
  <c r="K15" i="3" s="1"/>
  <c r="G5" i="3" a="1"/>
  <c r="G5" i="3"/>
  <c r="G6" i="3" a="1"/>
  <c r="G6" i="3"/>
  <c r="G7" i="3" a="1"/>
  <c r="G7" i="3"/>
  <c r="G8" i="3" a="1"/>
  <c r="G8" i="3" s="1"/>
  <c r="G9" i="3" a="1"/>
  <c r="G9" i="3"/>
  <c r="G10" i="3" a="1"/>
  <c r="G10" i="3"/>
  <c r="G11" i="3" a="1"/>
  <c r="G11" i="3"/>
  <c r="G12" i="3" a="1"/>
  <c r="G12" i="3"/>
  <c r="G13" i="3" a="1"/>
  <c r="G13" i="3"/>
  <c r="G14" i="3" a="1"/>
  <c r="G14" i="3"/>
  <c r="G15" i="3" a="1"/>
  <c r="G15" i="3"/>
  <c r="G16" i="3" a="1"/>
  <c r="G16" i="3"/>
  <c r="G17" i="3" a="1"/>
  <c r="G17" i="3"/>
  <c r="G18" i="3" a="1"/>
  <c r="G18" i="3" s="1"/>
  <c r="G19" i="3" a="1"/>
  <c r="G19" i="3"/>
  <c r="G20" i="3" a="1"/>
  <c r="G20" i="3"/>
  <c r="G21" i="3" a="1"/>
  <c r="G21" i="3"/>
  <c r="G22" i="3" a="1"/>
  <c r="G22" i="3"/>
  <c r="G23" i="3" a="1"/>
  <c r="G23" i="3"/>
  <c r="G24" i="3" a="1"/>
  <c r="G24" i="3"/>
  <c r="G25" i="3" a="1"/>
  <c r="G25" i="3"/>
  <c r="G26" i="3" a="1"/>
  <c r="G26" i="3"/>
  <c r="G27" i="3" a="1"/>
  <c r="G27" i="3"/>
  <c r="G28" i="3" a="1"/>
  <c r="G28" i="3" s="1"/>
  <c r="G29" i="3" a="1"/>
  <c r="G29" i="3"/>
  <c r="G30" i="3" a="1"/>
  <c r="G30" i="3"/>
  <c r="G31" i="3" a="1"/>
  <c r="G31" i="3"/>
  <c r="G32" i="3" a="1"/>
  <c r="G32" i="3"/>
  <c r="G33" i="3" a="1"/>
  <c r="G33" i="3" s="1"/>
  <c r="G34" i="3" a="1"/>
  <c r="G34" i="3"/>
  <c r="G4" i="3" a="1"/>
  <c r="G4" i="3" s="1"/>
  <c r="A36" i="1"/>
  <c r="H5" i="3" a="1"/>
  <c r="H15" i="3" a="1"/>
  <c r="H25" i="3" a="1"/>
  <c r="H17" i="3" a="1"/>
  <c r="H20" i="3" a="1"/>
  <c r="H22" i="3" a="1"/>
  <c r="H33" i="3" a="1"/>
  <c r="H34" i="3" a="1"/>
  <c r="H6" i="3" a="1"/>
  <c r="H16" i="3" a="1"/>
  <c r="H26" i="3" a="1"/>
  <c r="H7" i="3" a="1"/>
  <c r="H27" i="3" a="1"/>
  <c r="H8" i="3" a="1"/>
  <c r="H18" i="3" a="1"/>
  <c r="H28" i="3" a="1"/>
  <c r="H9" i="3" a="1"/>
  <c r="H19" i="3" a="1"/>
  <c r="H29" i="3" a="1"/>
  <c r="H10" i="3" a="1"/>
  <c r="H30" i="3" a="1"/>
  <c r="H11" i="3" a="1"/>
  <c r="H21" i="3" a="1"/>
  <c r="H31" i="3" a="1"/>
  <c r="H12" i="3" a="1"/>
  <c r="H32" i="3" a="1"/>
  <c r="H13" i="3" a="1"/>
  <c r="H23" i="3" a="1"/>
  <c r="H14" i="3" a="1"/>
  <c r="H24" i="3" a="1"/>
  <c r="H4" i="3" a="1"/>
  <c r="H24" i="3" l="1"/>
  <c r="H14" i="3"/>
  <c r="H23" i="3"/>
  <c r="H13" i="3"/>
  <c r="H32" i="3"/>
  <c r="H12" i="3"/>
  <c r="H31" i="3"/>
  <c r="H21" i="3"/>
  <c r="H11" i="3"/>
  <c r="H30" i="3"/>
  <c r="H10" i="3"/>
  <c r="H29" i="3"/>
  <c r="H19" i="3"/>
  <c r="H9" i="3"/>
  <c r="H28" i="3"/>
  <c r="H18" i="3"/>
  <c r="H8" i="3"/>
  <c r="H27" i="3"/>
  <c r="H7" i="3"/>
  <c r="H26" i="3"/>
  <c r="H16" i="3"/>
  <c r="H6" i="3"/>
  <c r="H34" i="3"/>
  <c r="H33" i="3"/>
  <c r="H22" i="3"/>
  <c r="H20" i="3"/>
  <c r="H17" i="3"/>
  <c r="H25" i="3"/>
  <c r="H15" i="3"/>
  <c r="H5" i="3"/>
  <c r="H4" i="3"/>
  <c r="L24" i="3"/>
  <c r="L26" i="3"/>
  <c r="L2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5C75C5-F5EB-40D9-965F-7D2B9558D91E}" keepAlive="1" name="쿼리 - 2월이벤트" description="통합 문서의 '2월이벤트' 쿼리에 대한 연결입니다." type="5" refreshedVersion="8" background="1">
    <dbPr connection="Provider=Microsoft.Mashup.OleDb.1;Data Source=$Workbook$;Location=2월이벤트;Extended Properties=&quot;&quot;" command="SELECT * FROM [2월이벤트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<sst xmlns="http://schemas.openxmlformats.org/spreadsheetml/2006/main" count="653" uniqueCount="164">
  <si>
    <t>[표1]</t>
  </si>
  <si>
    <t>구분</t>
  </si>
  <si>
    <t>대상</t>
  </si>
  <si>
    <t>성명</t>
  </si>
  <si>
    <t>이벤트주차</t>
  </si>
  <si>
    <t>이벤트날짜</t>
  </si>
  <si>
    <t>참가인원</t>
  </si>
  <si>
    <t>참가비</t>
  </si>
  <si>
    <t>회원</t>
  </si>
  <si>
    <t>주부</t>
  </si>
  <si>
    <t>강한후</t>
  </si>
  <si>
    <t>회원-1주차</t>
  </si>
  <si>
    <t>비회원</t>
  </si>
  <si>
    <t>청소년</t>
  </si>
  <si>
    <t>고진웅</t>
  </si>
  <si>
    <t>비회원-1주차</t>
  </si>
  <si>
    <t>어르신</t>
  </si>
  <si>
    <t>권율</t>
  </si>
  <si>
    <t>어린이</t>
  </si>
  <si>
    <t>김솔오</t>
  </si>
  <si>
    <t>비회원-4주차</t>
  </si>
  <si>
    <t>김시습</t>
  </si>
  <si>
    <t>김은소</t>
  </si>
  <si>
    <t>회원-4주차</t>
  </si>
  <si>
    <t>김중건</t>
  </si>
  <si>
    <t>회원-3주차</t>
  </si>
  <si>
    <t>김진상</t>
  </si>
  <si>
    <t>민병욱</t>
  </si>
  <si>
    <t>회원-2주차</t>
  </si>
  <si>
    <t>박연</t>
  </si>
  <si>
    <t>직장인</t>
  </si>
  <si>
    <t>박호영</t>
  </si>
  <si>
    <t>배사공</t>
  </si>
  <si>
    <t>비회원-3주차</t>
  </si>
  <si>
    <t>설진성</t>
  </si>
  <si>
    <t>성삼문</t>
  </si>
  <si>
    <t>성춘향</t>
  </si>
  <si>
    <t>송시열</t>
  </si>
  <si>
    <t>안대훈</t>
  </si>
  <si>
    <t>안정복</t>
  </si>
  <si>
    <t>오덕우</t>
  </si>
  <si>
    <t>유벼리</t>
  </si>
  <si>
    <t>비회원-2주차</t>
  </si>
  <si>
    <t>이구름</t>
  </si>
  <si>
    <t>이순신</t>
  </si>
  <si>
    <t>임꺽정</t>
  </si>
  <si>
    <t>회원-0주차</t>
  </si>
  <si>
    <t>임원이</t>
  </si>
  <si>
    <t>임채빈</t>
  </si>
  <si>
    <t>정약용</t>
  </si>
  <si>
    <t>지석영</t>
  </si>
  <si>
    <t>한마식</t>
  </si>
  <si>
    <t>한아름</t>
  </si>
  <si>
    <t>한용운</t>
  </si>
  <si>
    <t>홍영식</t>
  </si>
  <si>
    <t>[표1]</t>
    <phoneticPr fontId="1" type="noConversion"/>
  </si>
  <si>
    <t>이벤트날짜</t>
    <phoneticPr fontId="1" type="noConversion"/>
  </si>
  <si>
    <t>구대성</t>
  </si>
  <si>
    <t>김정수</t>
  </si>
  <si>
    <t>김희전</t>
  </si>
  <si>
    <t>박보영</t>
  </si>
  <si>
    <t>박정진</t>
  </si>
  <si>
    <t>박조희</t>
  </si>
  <si>
    <t>박주영</t>
  </si>
  <si>
    <t>봉신진</t>
  </si>
  <si>
    <t>오달자</t>
  </si>
  <si>
    <t>오정해</t>
  </si>
  <si>
    <t>원만해</t>
  </si>
  <si>
    <t>윤달수</t>
  </si>
  <si>
    <t>윤은희</t>
  </si>
  <si>
    <t>이만해</t>
  </si>
  <si>
    <t>이민정</t>
  </si>
  <si>
    <t>이오해</t>
  </si>
  <si>
    <t>임진실</t>
  </si>
  <si>
    <t>정말이</t>
  </si>
  <si>
    <t>정진히</t>
  </si>
  <si>
    <t>최덕구</t>
  </si>
  <si>
    <t>최성구</t>
  </si>
  <si>
    <t>황달구</t>
  </si>
  <si>
    <t>구분</t>
    <phoneticPr fontId="1" type="noConversion"/>
  </si>
  <si>
    <t>대상</t>
    <phoneticPr fontId="1" type="noConversion"/>
  </si>
  <si>
    <t>이벤트주차</t>
    <phoneticPr fontId="1" type="noConversion"/>
  </si>
  <si>
    <t>참가인원</t>
    <phoneticPr fontId="1" type="noConversion"/>
  </si>
  <si>
    <t>참가비</t>
    <phoneticPr fontId="1" type="noConversion"/>
  </si>
  <si>
    <t>회원</t>
    <phoneticPr fontId="1" type="noConversion"/>
  </si>
  <si>
    <t>주부</t>
    <phoneticPr fontId="1" type="noConversion"/>
  </si>
  <si>
    <t>강한후</t>
    <phoneticPr fontId="1" type="noConversion"/>
  </si>
  <si>
    <t>비회원</t>
    <phoneticPr fontId="1" type="noConversion"/>
  </si>
  <si>
    <t>청소년</t>
    <phoneticPr fontId="1" type="noConversion"/>
  </si>
  <si>
    <t>고진웅</t>
    <phoneticPr fontId="1" type="noConversion"/>
  </si>
  <si>
    <t>어르신</t>
    <phoneticPr fontId="1" type="noConversion"/>
  </si>
  <si>
    <t>어린이</t>
    <phoneticPr fontId="1" type="noConversion"/>
  </si>
  <si>
    <t>김솔오</t>
    <phoneticPr fontId="1" type="noConversion"/>
  </si>
  <si>
    <t>직장인</t>
    <phoneticPr fontId="1" type="noConversion"/>
  </si>
  <si>
    <t>김은소</t>
    <phoneticPr fontId="1" type="noConversion"/>
  </si>
  <si>
    <t>김중건</t>
    <phoneticPr fontId="1" type="noConversion"/>
  </si>
  <si>
    <t>김진상</t>
    <phoneticPr fontId="1" type="noConversion"/>
  </si>
  <si>
    <t>민병욱</t>
    <phoneticPr fontId="1" type="noConversion"/>
  </si>
  <si>
    <t>박호영</t>
    <phoneticPr fontId="1" type="noConversion"/>
  </si>
  <si>
    <t>배사공</t>
    <phoneticPr fontId="1" type="noConversion"/>
  </si>
  <si>
    <t>설진성</t>
    <phoneticPr fontId="1" type="noConversion"/>
  </si>
  <si>
    <t>안대훈</t>
    <phoneticPr fontId="1" type="noConversion"/>
  </si>
  <si>
    <t>오덕우</t>
    <phoneticPr fontId="1" type="noConversion"/>
  </si>
  <si>
    <t>유벼리</t>
    <phoneticPr fontId="1" type="noConversion"/>
  </si>
  <si>
    <t>임원이</t>
    <phoneticPr fontId="1" type="noConversion"/>
  </si>
  <si>
    <t>임채빈</t>
    <phoneticPr fontId="1" type="noConversion"/>
  </si>
  <si>
    <t>한마식</t>
    <phoneticPr fontId="1" type="noConversion"/>
  </si>
  <si>
    <t>한아름</t>
    <phoneticPr fontId="1" type="noConversion"/>
  </si>
  <si>
    <t>화요일</t>
  </si>
  <si>
    <t>수요일</t>
  </si>
  <si>
    <t>목요일</t>
  </si>
  <si>
    <t>금요일</t>
  </si>
  <si>
    <t>토요일</t>
  </si>
  <si>
    <t>일요일</t>
  </si>
  <si>
    <t>2021-02-30</t>
  </si>
  <si>
    <t>기준일 :</t>
    <phoneticPr fontId="1" type="noConversion"/>
  </si>
  <si>
    <t>[표2] 기본요금/할인율</t>
    <phoneticPr fontId="1" type="noConversion"/>
  </si>
  <si>
    <t>비고</t>
    <phoneticPr fontId="1" type="noConversion"/>
  </si>
  <si>
    <t>요일</t>
    <phoneticPr fontId="1" type="noConversion"/>
  </si>
  <si>
    <t>이벤트명</t>
    <phoneticPr fontId="1" type="noConversion"/>
  </si>
  <si>
    <t>기본요금</t>
    <phoneticPr fontId="1" type="noConversion"/>
  </si>
  <si>
    <t>월요일</t>
    <phoneticPr fontId="1" type="noConversion"/>
  </si>
  <si>
    <t>휴관</t>
    <phoneticPr fontId="1" type="noConversion"/>
  </si>
  <si>
    <t>힐링요일</t>
    <phoneticPr fontId="1" type="noConversion"/>
  </si>
  <si>
    <t>낭만요일</t>
    <phoneticPr fontId="1" type="noConversion"/>
  </si>
  <si>
    <t>문학요일</t>
    <phoneticPr fontId="1" type="noConversion"/>
  </si>
  <si>
    <t>탐구요일</t>
    <phoneticPr fontId="1" type="noConversion"/>
  </si>
  <si>
    <t>싱싱요일</t>
    <phoneticPr fontId="1" type="noConversion"/>
  </si>
  <si>
    <t>특강요일</t>
    <phoneticPr fontId="1" type="noConversion"/>
  </si>
  <si>
    <t>[표3]</t>
    <phoneticPr fontId="1" type="noConversion"/>
  </si>
  <si>
    <t>이구름</t>
    <phoneticPr fontId="1" type="noConversion"/>
  </si>
  <si>
    <t>[표4]</t>
    <phoneticPr fontId="1" type="noConversion"/>
  </si>
  <si>
    <t>날짜</t>
    <phoneticPr fontId="1" type="noConversion"/>
  </si>
  <si>
    <t>참가비율</t>
    <phoneticPr fontId="1" type="noConversion"/>
  </si>
  <si>
    <t>송준석</t>
  </si>
  <si>
    <t>02)7779-2525</t>
  </si>
  <si>
    <t>김지민</t>
  </si>
  <si>
    <t>02)7766-8976</t>
  </si>
  <si>
    <t>남호진</t>
  </si>
  <si>
    <t>02)826-7200</t>
  </si>
  <si>
    <t>양순호</t>
  </si>
  <si>
    <t>02)565-8986</t>
  </si>
  <si>
    <t>은수저</t>
  </si>
  <si>
    <t>031)711-4041</t>
  </si>
  <si>
    <t>이수상</t>
  </si>
  <si>
    <t>02)415-1401</t>
  </si>
  <si>
    <t>담당자</t>
    <phoneticPr fontId="1" type="noConversion"/>
  </si>
  <si>
    <t>연락처</t>
    <phoneticPr fontId="1" type="noConversion"/>
  </si>
  <si>
    <t>이메일주소</t>
    <phoneticPr fontId="1" type="noConversion"/>
  </si>
  <si>
    <t>love79@gilbut.co.kr</t>
    <phoneticPr fontId="1" type="noConversion"/>
  </si>
  <si>
    <t>skfrend5@gilbut.co.kr</t>
    <phoneticPr fontId="1" type="noConversion"/>
  </si>
  <si>
    <t>kwk76@gilbut.co.kr</t>
    <phoneticPr fontId="1" type="noConversion"/>
  </si>
  <si>
    <t>wj1004@gilbut.co.kr</t>
    <phoneticPr fontId="1" type="noConversion"/>
  </si>
  <si>
    <t>sky1092@gilbut.co.kr</t>
    <phoneticPr fontId="1" type="noConversion"/>
  </si>
  <si>
    <t>5kchk@gilbut.co.kr</t>
    <phoneticPr fontId="1" type="noConversion"/>
  </si>
  <si>
    <t>[표1] 대상별 참가인원/참가비 평균</t>
    <phoneticPr fontId="1" type="noConversion"/>
  </si>
  <si>
    <t>홍길동</t>
  </si>
  <si>
    <t>신청자</t>
    <phoneticPr fontId="1" type="noConversion"/>
  </si>
  <si>
    <t>신청인원</t>
    <phoneticPr fontId="1" type="noConversion"/>
  </si>
  <si>
    <t>조건</t>
    <phoneticPr fontId="1" type="noConversion"/>
  </si>
  <si>
    <t>총합계</t>
  </si>
  <si>
    <t>값</t>
  </si>
  <si>
    <t>평균 : 참가비</t>
  </si>
  <si>
    <t>평균 : 참가인원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</si>
</sst>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[$-F800]dddd\,\ mmmm\ dd\,\ yyyy"/>
    <numFmt numFmtId="177" formatCode="General&quot; 이상&quot;"/>
    <numFmt numFmtId="178" formatCode="General&quot; 이하&quot;"/>
    <numFmt numFmtId="179" formatCode="#,##0_ "/>
    <numFmt numFmtId="180" formatCode="0.0_ "/>
    <numFmt numFmtId="181" formatCode="[&gt;=10]&quot;이벤트진행&quot;;&quot;이벤트취소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/>
    <xf numFmtId="0" fontId="3" fillId="0" borderId="0"/>
    <xf numFmtId="0" fontId="5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1" xfId="3" applyFont="1" applyBorder="1" applyAlignment="1">
      <alignment horizont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Fill="1" applyBorder="1">
      <alignment vertical="center"/>
    </xf>
    <xf numFmtId="0" fontId="4" fillId="0" borderId="1" xfId="3" applyFont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9" fontId="0" fillId="0" borderId="0" xfId="2" applyFon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5" fillId="0" borderId="1" xfId="5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  <xf numFmtId="18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6">
    <cellStyle name="백분율" xfId="2" builtinId="5"/>
    <cellStyle name="쉼표 [0]" xfId="1" builtinId="6"/>
    <cellStyle name="표준" xfId="0" builtinId="0"/>
    <cellStyle name="표준_계산작업" xfId="3" xr:uid="{3E77677A-6BF2-4B10-9E2E-D010597EAE02}"/>
    <cellStyle name="표준_기본작업-2" xfId="4" xr:uid="{E1D7A369-569A-47A0-89AC-99A45E1390A6}"/>
    <cellStyle name="하이퍼링크" xfId="5" builtinId="8"/>
  </cellStyles>
  <dxfs count="2">
    <dxf>
      <font>
        <b/>
        <i val="0"/>
      </font>
    </dxf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대상별 참가인원</a:t>
            </a:r>
            <a:r>
              <a:rPr lang="en-US" altLang="ko-KR"/>
              <a:t>/</a:t>
            </a:r>
            <a:r>
              <a:rPr lang="ko-KR" altLang="en-US"/>
              <a:t>참가비 평균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참가비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6350" cap="flat" cmpd="sng" algn="ctr">
              <a:solidFill>
                <a:schemeClr val="accent2"/>
              </a:solidFill>
              <a:prstDash val="solid"/>
              <a:miter lim="800000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'기타작업-1'!$B$4:$B$8</c:f>
              <c:strCache>
                <c:ptCount val="5"/>
                <c:pt idx="0">
                  <c:v>어린이</c:v>
                </c:pt>
                <c:pt idx="1">
                  <c:v>청소년</c:v>
                </c:pt>
                <c:pt idx="2">
                  <c:v>주부</c:v>
                </c:pt>
                <c:pt idx="3">
                  <c:v>직장인</c:v>
                </c:pt>
                <c:pt idx="4">
                  <c:v>어르신</c:v>
                </c:pt>
              </c:strCache>
            </c:strRef>
          </c:cat>
          <c:val>
            <c:numRef>
              <c:f>'기타작업-1'!$D$4:$D$8</c:f>
              <c:numCache>
                <c:formatCode>_(* #,##0_);_(* \(#,##0\);_(* "-"_);_(@_)</c:formatCode>
                <c:ptCount val="5"/>
                <c:pt idx="0">
                  <c:v>161505</c:v>
                </c:pt>
                <c:pt idx="1">
                  <c:v>282391.25</c:v>
                </c:pt>
                <c:pt idx="2">
                  <c:v>236118.75</c:v>
                </c:pt>
                <c:pt idx="3">
                  <c:v>228250</c:v>
                </c:pt>
                <c:pt idx="4">
                  <c:v>144502.5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5C-432A-9AA3-624027477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945456687"/>
        <c:axId val="945452847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참가인원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'기타작업-1'!$B$4:$B$8</c:f>
              <c:strCache>
                <c:ptCount val="5"/>
                <c:pt idx="0">
                  <c:v>어린이</c:v>
                </c:pt>
                <c:pt idx="1">
                  <c:v>청소년</c:v>
                </c:pt>
                <c:pt idx="2">
                  <c:v>주부</c:v>
                </c:pt>
                <c:pt idx="3">
                  <c:v>직장인</c:v>
                </c:pt>
                <c:pt idx="4">
                  <c:v>어르신</c:v>
                </c:pt>
              </c:strCache>
            </c:strRef>
          </c:cat>
          <c:val>
            <c:numRef>
              <c:f>'기타작업-1'!$C$4:$C$8</c:f>
              <c:numCache>
                <c:formatCode>_(* #,##0_);_(* \(#,##0\);_(* "-"_);_(@_)</c:formatCode>
                <c:ptCount val="5"/>
                <c:pt idx="0">
                  <c:v>30.5</c:v>
                </c:pt>
                <c:pt idx="1">
                  <c:v>20.125</c:v>
                </c:pt>
                <c:pt idx="2">
                  <c:v>15.125</c:v>
                </c:pt>
                <c:pt idx="3">
                  <c:v>16.1428571428571</c:v>
                </c:pt>
                <c:pt idx="4">
                  <c:v>16.75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5C-432A-9AA3-624027477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312719"/>
        <c:axId val="1077313199"/>
      </c:lineChart>
      <c:catAx>
        <c:axId val="1077312719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7313199"/>
        <c:crosses val="max"/>
        <c:auto val="1"/>
        <c:lblAlgn val="ctr"/>
        <c:lblOffset val="100"/>
        <c:noMultiLvlLbl val="0"/>
      </c:catAx>
      <c:valAx>
        <c:axId val="10773131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77312719"/>
        <c:crosses val="autoZero"/>
        <c:crossBetween val="between"/>
      </c:valAx>
      <c:valAx>
        <c:axId val="945452847"/>
        <c:scaling>
          <c:orientation val="minMax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45456687"/>
        <c:crosses val="max"/>
        <c:crossBetween val="between"/>
      </c:valAx>
      <c:catAx>
        <c:axId val="9454566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545284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27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대여관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5</xdr:row>
          <xdr:rowOff>0</xdr:rowOff>
        </xdr:from>
        <xdr:to>
          <xdr:col>9</xdr:col>
          <xdr:colOff>0</xdr:colOff>
          <xdr:row>7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진행여부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0</xdr:row>
          <xdr:rowOff>50800</xdr:rowOff>
        </xdr:from>
        <xdr:to>
          <xdr:col>4</xdr:col>
          <xdr:colOff>1162050</xdr:colOff>
          <xdr:row>1</xdr:row>
          <xdr:rowOff>139700</xdr:rowOff>
        </xdr:to>
        <xdr:sp macro="" textlink="">
          <xdr:nvSpPr>
            <xdr:cNvPr id="2049" name="cmd신청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ni" refreshedDate="46282.401998726855" backgroundQuery="1" createdVersion="8" refreshedVersion="8" minRefreshableVersion="3" recordCount="31" xr:uid="{18393FC1-EF14-4058-AD85-2F80E6EBADE8}">
  <cacheSource type="external" connectionId="1"/>
  <cacheFields count="4">
    <cacheField name="구분" numFmtId="0">
      <sharedItems count="2">
        <s v="회원"/>
        <s v="비회원"/>
      </sharedItems>
    </cacheField>
    <cacheField name="대상" numFmtId="0">
      <sharedItems count="5">
        <s v="어르신"/>
        <s v="청소년"/>
        <s v="주부"/>
        <s v="직장인"/>
        <s v="어린이"/>
      </sharedItems>
    </cacheField>
    <cacheField name="참가인원" numFmtId="0">
      <sharedItems containsSemiMixedTypes="0" containsString="0" containsNumber="1" containsInteger="1" minValue="1" maxValue="39" count="23">
        <n v="25"/>
        <n v="39"/>
        <n v="20"/>
        <n v="35"/>
        <n v="11"/>
        <n v="9"/>
        <n v="5"/>
        <n v="19"/>
        <n v="6"/>
        <n v="16"/>
        <n v="8"/>
        <n v="10"/>
        <n v="37"/>
        <n v="31"/>
        <n v="30"/>
        <n v="13"/>
        <n v="2"/>
        <n v="22"/>
        <n v="23"/>
        <n v="29"/>
        <n v="28"/>
        <n v="1"/>
        <n v="21"/>
      </sharedItems>
    </cacheField>
    <cacheField name="참가비" numFmtId="0">
      <sharedItems containsSemiMixedTypes="0" containsString="0" containsNumber="1" containsInteger="1" minValue="0" maxValue="764750" count="28">
        <n v="171500"/>
        <n v="370500"/>
        <n v="294000"/>
        <n v="764750"/>
        <n v="194040"/>
        <n v="88200"/>
        <n v="89100"/>
        <n v="0"/>
        <n v="106920"/>
        <n v="109760"/>
        <n v="142560"/>
        <n v="68600"/>
        <n v="538350"/>
        <n v="210490"/>
        <n v="342000"/>
        <n v="126100"/>
        <n v="36000"/>
        <n v="419520"/>
        <n v="388080"/>
        <n v="30000"/>
        <n v="646020"/>
        <n v="118800"/>
        <n v="338100"/>
        <n v="235200"/>
        <n v="493920"/>
        <n v="10000"/>
        <n v="34650"/>
        <n v="3087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1">
  <r>
    <x v="0"/>
    <x v="0"/>
    <x v="0"/>
    <x v="0"/>
  </r>
  <r>
    <x v="0"/>
    <x v="1"/>
    <x v="1"/>
    <x v="1"/>
  </r>
  <r>
    <x v="1"/>
    <x v="2"/>
    <x v="2"/>
    <x v="2"/>
  </r>
  <r>
    <x v="0"/>
    <x v="2"/>
    <x v="3"/>
    <x v="3"/>
  </r>
  <r>
    <x v="0"/>
    <x v="3"/>
    <x v="4"/>
    <x v="4"/>
  </r>
  <r>
    <x v="0"/>
    <x v="2"/>
    <x v="5"/>
    <x v="5"/>
  </r>
  <r>
    <x v="0"/>
    <x v="0"/>
    <x v="6"/>
    <x v="6"/>
  </r>
  <r>
    <x v="1"/>
    <x v="4"/>
    <x v="7"/>
    <x v="7"/>
  </r>
  <r>
    <x v="0"/>
    <x v="0"/>
    <x v="8"/>
    <x v="8"/>
  </r>
  <r>
    <x v="1"/>
    <x v="3"/>
    <x v="9"/>
    <x v="9"/>
  </r>
  <r>
    <x v="0"/>
    <x v="1"/>
    <x v="10"/>
    <x v="10"/>
  </r>
  <r>
    <x v="0"/>
    <x v="3"/>
    <x v="11"/>
    <x v="11"/>
  </r>
  <r>
    <x v="0"/>
    <x v="1"/>
    <x v="12"/>
    <x v="12"/>
  </r>
  <r>
    <x v="1"/>
    <x v="0"/>
    <x v="13"/>
    <x v="13"/>
  </r>
  <r>
    <x v="1"/>
    <x v="2"/>
    <x v="14"/>
    <x v="14"/>
  </r>
  <r>
    <x v="0"/>
    <x v="4"/>
    <x v="12"/>
    <x v="7"/>
  </r>
  <r>
    <x v="1"/>
    <x v="1"/>
    <x v="15"/>
    <x v="15"/>
  </r>
  <r>
    <x v="0"/>
    <x v="2"/>
    <x v="16"/>
    <x v="16"/>
  </r>
  <r>
    <x v="1"/>
    <x v="1"/>
    <x v="7"/>
    <x v="17"/>
  </r>
  <r>
    <x v="1"/>
    <x v="3"/>
    <x v="17"/>
    <x v="18"/>
  </r>
  <r>
    <x v="0"/>
    <x v="1"/>
    <x v="16"/>
    <x v="19"/>
  </r>
  <r>
    <x v="1"/>
    <x v="4"/>
    <x v="12"/>
    <x v="20"/>
  </r>
  <r>
    <x v="0"/>
    <x v="2"/>
    <x v="10"/>
    <x v="21"/>
  </r>
  <r>
    <x v="0"/>
    <x v="1"/>
    <x v="18"/>
    <x v="22"/>
  </r>
  <r>
    <x v="0"/>
    <x v="2"/>
    <x v="9"/>
    <x v="23"/>
  </r>
  <r>
    <x v="0"/>
    <x v="4"/>
    <x v="19"/>
    <x v="7"/>
  </r>
  <r>
    <x v="0"/>
    <x v="3"/>
    <x v="20"/>
    <x v="24"/>
  </r>
  <r>
    <x v="1"/>
    <x v="1"/>
    <x v="2"/>
    <x v="2"/>
  </r>
  <r>
    <x v="0"/>
    <x v="2"/>
    <x v="21"/>
    <x v="25"/>
  </r>
  <r>
    <x v="1"/>
    <x v="3"/>
    <x v="6"/>
    <x v="26"/>
  </r>
  <r>
    <x v="0"/>
    <x v="3"/>
    <x v="22"/>
    <x v="2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57216AA-66CE-4BC7-A60D-228F80862438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compact="0" outline="1" outlineData="1" compactData="0" multipleFieldFilters="0" fieldListSortAscending="1">
  <location ref="B2:F10" firstHeaderRow="1" firstDataRow="3" firstDataCol="1"/>
  <pivotFields count="4">
    <pivotField axis="axisCol" compact="0" showAll="0">
      <items count="3">
        <item x="1"/>
        <item x="0"/>
        <item t="default"/>
      </items>
    </pivotField>
    <pivotField axis="axisRow" compact="0" showAll="0">
      <items count="6">
        <item x="0"/>
        <item x="4"/>
        <item x="2"/>
        <item x="3"/>
        <item x="1"/>
        <item t="default"/>
      </items>
    </pivotField>
    <pivotField dataField="1" compact="0" showAll="0"/>
    <pivotField dataField="1" compact="0" showAll="0"/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0"/>
    <field x="-2"/>
  </colFields>
  <colItems count="4">
    <i>
      <x/>
      <x/>
    </i>
    <i r="1" i="1">
      <x v="1"/>
    </i>
    <i>
      <x v="1"/>
      <x/>
    </i>
    <i r="1" i="1">
      <x v="1"/>
    </i>
  </colItems>
  <dataFields count="2">
    <dataField name="평균 : 참가비" fld="3" subtotal="average" baseField="1" baseItem="4" numFmtId="179"/>
    <dataField name="평균 : 참가인원" fld="2" subtotal="average" baseField="1" baseItem="4" numFmtId="180"/>
  </dataField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skfrend5@gilbut.co.kr" TargetMode="External"/><Relationship Id="rId2" Type="http://schemas.openxmlformats.org/officeDocument/2006/relationships/hyperlink" Target="mailto:love79@gilbut.co.kr" TargetMode="External"/><Relationship Id="rId1" Type="http://schemas.openxmlformats.org/officeDocument/2006/relationships/hyperlink" Target="mailto:5kchk@gilbut.co.kr" TargetMode="External"/><Relationship Id="rId6" Type="http://schemas.openxmlformats.org/officeDocument/2006/relationships/hyperlink" Target="mailto:sky1092@gilbut.co.kr" TargetMode="External"/><Relationship Id="rId5" Type="http://schemas.openxmlformats.org/officeDocument/2006/relationships/hyperlink" Target="mailto:wj1004@gilbut.co.kr" TargetMode="External"/><Relationship Id="rId4" Type="http://schemas.openxmlformats.org/officeDocument/2006/relationships/hyperlink" Target="mailto:kwk76@gilbut.co.k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127FF-E033-495D-90C0-3C8E37B6A0CC}">
  <sheetPr codeName="Sheet2"/>
  <dimension ref="A1:G44"/>
  <sheetViews>
    <sheetView topLeftCell="A3" workbookViewId="0">
      <selection activeCell="J20" sqref="J20"/>
    </sheetView>
  </sheetViews>
  <sheetFormatPr defaultRowHeight="17" x14ac:dyDescent="0.45"/>
  <cols>
    <col min="1" max="1" width="7" customWidth="1"/>
    <col min="2" max="3" width="7.25" customWidth="1"/>
    <col min="4" max="4" width="12" customWidth="1"/>
    <col min="5" max="5" width="22.83203125" customWidth="1"/>
    <col min="6" max="6" width="8.75" customWidth="1"/>
    <col min="7" max="7" width="10.5" customWidth="1"/>
  </cols>
  <sheetData>
    <row r="1" spans="1:7" x14ac:dyDescent="0.45">
      <c r="A1" t="s">
        <v>55</v>
      </c>
      <c r="G1" s="1"/>
    </row>
    <row r="2" spans="1:7" x14ac:dyDescent="0.45">
      <c r="A2" s="2" t="s">
        <v>1</v>
      </c>
      <c r="B2" s="2" t="s">
        <v>2</v>
      </c>
      <c r="C2" s="3" t="s">
        <v>3</v>
      </c>
      <c r="D2" s="2" t="s">
        <v>4</v>
      </c>
      <c r="E2" s="2" t="s">
        <v>56</v>
      </c>
      <c r="F2" s="2" t="s">
        <v>6</v>
      </c>
      <c r="G2" s="2" t="s">
        <v>7</v>
      </c>
    </row>
    <row r="3" spans="1:7" x14ac:dyDescent="0.45">
      <c r="A3" s="2" t="s">
        <v>8</v>
      </c>
      <c r="B3" s="2" t="s">
        <v>9</v>
      </c>
      <c r="C3" s="2" t="s">
        <v>10</v>
      </c>
      <c r="D3" s="2" t="s">
        <v>11</v>
      </c>
      <c r="E3" s="4">
        <v>44205</v>
      </c>
      <c r="F3" s="5">
        <v>1</v>
      </c>
      <c r="G3" s="6">
        <v>23000</v>
      </c>
    </row>
    <row r="4" spans="1:7" x14ac:dyDescent="0.45">
      <c r="A4" s="2" t="s">
        <v>12</v>
      </c>
      <c r="B4" s="2" t="s">
        <v>13</v>
      </c>
      <c r="C4" s="2" t="s">
        <v>14</v>
      </c>
      <c r="D4" s="2" t="s">
        <v>15</v>
      </c>
      <c r="E4" s="4">
        <v>44203</v>
      </c>
      <c r="F4" s="5">
        <v>19</v>
      </c>
      <c r="G4" s="6">
        <v>279300</v>
      </c>
    </row>
    <row r="5" spans="1:7" x14ac:dyDescent="0.45">
      <c r="A5" s="2" t="s">
        <v>8</v>
      </c>
      <c r="B5" s="2" t="s">
        <v>16</v>
      </c>
      <c r="C5" s="7" t="s">
        <v>17</v>
      </c>
      <c r="D5" s="2" t="s">
        <v>11</v>
      </c>
      <c r="E5" s="4">
        <v>44202</v>
      </c>
      <c r="F5" s="5">
        <v>6</v>
      </c>
      <c r="G5" s="6">
        <v>41580</v>
      </c>
    </row>
    <row r="6" spans="1:7" x14ac:dyDescent="0.45">
      <c r="A6" s="2" t="s">
        <v>12</v>
      </c>
      <c r="B6" s="2" t="s">
        <v>18</v>
      </c>
      <c r="C6" s="2" t="s">
        <v>19</v>
      </c>
      <c r="D6" s="2" t="s">
        <v>20</v>
      </c>
      <c r="E6" s="4">
        <v>44225</v>
      </c>
      <c r="F6" s="5">
        <v>37</v>
      </c>
      <c r="G6" s="6">
        <v>646020</v>
      </c>
    </row>
    <row r="7" spans="1:7" x14ac:dyDescent="0.45">
      <c r="A7" s="2" t="s">
        <v>8</v>
      </c>
      <c r="B7" s="2" t="s">
        <v>13</v>
      </c>
      <c r="C7" s="7" t="s">
        <v>21</v>
      </c>
      <c r="D7" s="2" t="s">
        <v>11</v>
      </c>
      <c r="E7" s="4">
        <v>44202</v>
      </c>
      <c r="F7" s="5">
        <v>8</v>
      </c>
      <c r="G7" s="6">
        <v>55440</v>
      </c>
    </row>
    <row r="8" spans="1:7" x14ac:dyDescent="0.45">
      <c r="A8" s="2" t="s">
        <v>8</v>
      </c>
      <c r="B8" s="2" t="s">
        <v>9</v>
      </c>
      <c r="C8" s="2" t="s">
        <v>22</v>
      </c>
      <c r="D8" s="2" t="s">
        <v>23</v>
      </c>
      <c r="E8" s="4">
        <v>44222</v>
      </c>
      <c r="F8" s="5">
        <v>16</v>
      </c>
      <c r="G8" s="6">
        <v>186240</v>
      </c>
    </row>
    <row r="9" spans="1:7" x14ac:dyDescent="0.45">
      <c r="A9" s="2" t="s">
        <v>8</v>
      </c>
      <c r="B9" s="2" t="s">
        <v>18</v>
      </c>
      <c r="C9" s="2" t="s">
        <v>24</v>
      </c>
      <c r="D9" s="2" t="s">
        <v>25</v>
      </c>
      <c r="E9" s="4">
        <v>44218</v>
      </c>
      <c r="F9" s="5">
        <v>37</v>
      </c>
      <c r="G9" s="6">
        <v>646020</v>
      </c>
    </row>
    <row r="10" spans="1:7" x14ac:dyDescent="0.45">
      <c r="A10" s="2" t="s">
        <v>8</v>
      </c>
      <c r="B10" s="2" t="s">
        <v>9</v>
      </c>
      <c r="C10" s="2" t="s">
        <v>26</v>
      </c>
      <c r="D10" s="2" t="s">
        <v>23</v>
      </c>
      <c r="E10" s="4">
        <v>44223</v>
      </c>
      <c r="F10" s="5">
        <v>2</v>
      </c>
      <c r="G10" s="6">
        <v>14000</v>
      </c>
    </row>
    <row r="11" spans="1:7" x14ac:dyDescent="0.45">
      <c r="A11" s="2" t="s">
        <v>8</v>
      </c>
      <c r="B11" s="2" t="s">
        <v>13</v>
      </c>
      <c r="C11" s="2" t="s">
        <v>27</v>
      </c>
      <c r="D11" s="2" t="s">
        <v>28</v>
      </c>
      <c r="E11" s="4">
        <v>44208</v>
      </c>
      <c r="F11" s="5">
        <v>2</v>
      </c>
      <c r="G11" s="6">
        <v>24000</v>
      </c>
    </row>
    <row r="12" spans="1:7" x14ac:dyDescent="0.45">
      <c r="A12" s="2" t="s">
        <v>8</v>
      </c>
      <c r="B12" s="2" t="s">
        <v>16</v>
      </c>
      <c r="C12" s="7" t="s">
        <v>29</v>
      </c>
      <c r="D12" s="2" t="s">
        <v>11</v>
      </c>
      <c r="E12" s="4">
        <v>44200</v>
      </c>
      <c r="F12" s="5">
        <v>25</v>
      </c>
      <c r="G12" s="6">
        <v>242500</v>
      </c>
    </row>
    <row r="13" spans="1:7" x14ac:dyDescent="0.45">
      <c r="A13" s="2" t="s">
        <v>8</v>
      </c>
      <c r="B13" s="2" t="s">
        <v>30</v>
      </c>
      <c r="C13" s="2" t="s">
        <v>31</v>
      </c>
      <c r="D13" s="2" t="s">
        <v>11</v>
      </c>
      <c r="E13" s="4">
        <v>44201</v>
      </c>
      <c r="F13" s="5">
        <v>21</v>
      </c>
      <c r="G13" s="6">
        <v>244440</v>
      </c>
    </row>
    <row r="14" spans="1:7" x14ac:dyDescent="0.45">
      <c r="A14" s="2" t="s">
        <v>12</v>
      </c>
      <c r="B14" s="2" t="s">
        <v>13</v>
      </c>
      <c r="C14" s="2" t="s">
        <v>32</v>
      </c>
      <c r="D14" s="2" t="s">
        <v>33</v>
      </c>
      <c r="E14" s="4">
        <v>44219</v>
      </c>
      <c r="F14" s="5">
        <v>13</v>
      </c>
      <c r="G14" s="6">
        <v>287040</v>
      </c>
    </row>
    <row r="15" spans="1:7" x14ac:dyDescent="0.45">
      <c r="A15" s="2" t="s">
        <v>12</v>
      </c>
      <c r="B15" s="2" t="s">
        <v>30</v>
      </c>
      <c r="C15" s="2" t="s">
        <v>34</v>
      </c>
      <c r="D15" s="2" t="s">
        <v>15</v>
      </c>
      <c r="E15" s="4">
        <v>44200</v>
      </c>
      <c r="F15" s="5">
        <v>5</v>
      </c>
      <c r="G15" s="6">
        <v>49000</v>
      </c>
    </row>
    <row r="16" spans="1:7" x14ac:dyDescent="0.45">
      <c r="A16" s="2" t="s">
        <v>12</v>
      </c>
      <c r="B16" s="2" t="s">
        <v>9</v>
      </c>
      <c r="C16" s="7" t="s">
        <v>35</v>
      </c>
      <c r="D16" s="2" t="s">
        <v>15</v>
      </c>
      <c r="E16" s="4">
        <v>44201</v>
      </c>
      <c r="F16" s="5">
        <v>20</v>
      </c>
      <c r="G16" s="6">
        <v>232800</v>
      </c>
    </row>
    <row r="17" spans="1:7" x14ac:dyDescent="0.45">
      <c r="A17" s="2" t="s">
        <v>8</v>
      </c>
      <c r="B17" s="2" t="s">
        <v>16</v>
      </c>
      <c r="C17" s="7" t="s">
        <v>36</v>
      </c>
      <c r="D17" s="2" t="s">
        <v>25</v>
      </c>
      <c r="E17" s="4">
        <v>44216</v>
      </c>
      <c r="F17" s="5">
        <v>5</v>
      </c>
      <c r="G17" s="6">
        <v>34650</v>
      </c>
    </row>
    <row r="18" spans="1:7" x14ac:dyDescent="0.45">
      <c r="A18" s="2" t="s">
        <v>8</v>
      </c>
      <c r="B18" s="2" t="s">
        <v>9</v>
      </c>
      <c r="C18" s="7" t="s">
        <v>37</v>
      </c>
      <c r="D18" s="2" t="s">
        <v>25</v>
      </c>
      <c r="E18" s="4">
        <v>44217</v>
      </c>
      <c r="F18" s="5">
        <v>35</v>
      </c>
      <c r="G18" s="6">
        <v>509250</v>
      </c>
    </row>
    <row r="19" spans="1:7" x14ac:dyDescent="0.45">
      <c r="A19" s="2" t="s">
        <v>12</v>
      </c>
      <c r="B19" s="2" t="s">
        <v>30</v>
      </c>
      <c r="C19" s="2" t="s">
        <v>38</v>
      </c>
      <c r="D19" s="2" t="s">
        <v>33</v>
      </c>
      <c r="E19" s="4">
        <v>44216</v>
      </c>
      <c r="F19" s="5">
        <v>22</v>
      </c>
      <c r="G19" s="6">
        <v>150920</v>
      </c>
    </row>
    <row r="20" spans="1:7" x14ac:dyDescent="0.45">
      <c r="A20" s="2" t="s">
        <v>12</v>
      </c>
      <c r="B20" s="2" t="s">
        <v>30</v>
      </c>
      <c r="C20" s="7" t="s">
        <v>39</v>
      </c>
      <c r="D20" s="2" t="s">
        <v>15</v>
      </c>
      <c r="E20" s="4">
        <v>44200</v>
      </c>
      <c r="F20" s="5">
        <v>16</v>
      </c>
      <c r="G20" s="6">
        <v>155200</v>
      </c>
    </row>
    <row r="21" spans="1:7" x14ac:dyDescent="0.45">
      <c r="A21" s="2" t="s">
        <v>8</v>
      </c>
      <c r="B21" s="2" t="s">
        <v>9</v>
      </c>
      <c r="C21" s="2" t="s">
        <v>40</v>
      </c>
      <c r="D21" s="2" t="s">
        <v>23</v>
      </c>
      <c r="E21" s="4">
        <v>44226</v>
      </c>
      <c r="F21" s="5">
        <v>8</v>
      </c>
      <c r="G21" s="6">
        <v>178480</v>
      </c>
    </row>
    <row r="22" spans="1:7" x14ac:dyDescent="0.45">
      <c r="A22" s="2" t="s">
        <v>12</v>
      </c>
      <c r="B22" s="2" t="s">
        <v>13</v>
      </c>
      <c r="C22" s="2" t="s">
        <v>41</v>
      </c>
      <c r="D22" s="2" t="s">
        <v>42</v>
      </c>
      <c r="E22" s="4">
        <v>44208</v>
      </c>
      <c r="F22" s="5">
        <v>20</v>
      </c>
      <c r="G22" s="6">
        <v>232800</v>
      </c>
    </row>
    <row r="23" spans="1:7" x14ac:dyDescent="0.45">
      <c r="A23" s="2" t="s">
        <v>12</v>
      </c>
      <c r="B23" s="2" t="s">
        <v>9</v>
      </c>
      <c r="C23" s="2" t="s">
        <v>43</v>
      </c>
      <c r="D23" s="2" t="s">
        <v>15</v>
      </c>
      <c r="E23" s="4">
        <v>44204</v>
      </c>
      <c r="F23" s="5">
        <v>30</v>
      </c>
      <c r="G23" s="6">
        <v>523800</v>
      </c>
    </row>
    <row r="24" spans="1:7" x14ac:dyDescent="0.45">
      <c r="A24" s="2" t="s">
        <v>8</v>
      </c>
      <c r="B24" s="2" t="s">
        <v>13</v>
      </c>
      <c r="C24" s="7" t="s">
        <v>44</v>
      </c>
      <c r="D24" s="2" t="s">
        <v>25</v>
      </c>
      <c r="E24" s="4">
        <v>44219</v>
      </c>
      <c r="F24" s="5">
        <v>39</v>
      </c>
      <c r="G24" s="6">
        <v>852150</v>
      </c>
    </row>
    <row r="25" spans="1:7" x14ac:dyDescent="0.45">
      <c r="A25" s="2" t="s">
        <v>8</v>
      </c>
      <c r="B25" s="2" t="s">
        <v>9</v>
      </c>
      <c r="C25" s="7" t="s">
        <v>45</v>
      </c>
      <c r="D25" s="2" t="s">
        <v>46</v>
      </c>
      <c r="E25" s="4">
        <v>44198</v>
      </c>
      <c r="F25" s="5">
        <v>9</v>
      </c>
      <c r="G25" s="6">
        <v>200790</v>
      </c>
    </row>
    <row r="26" spans="1:7" x14ac:dyDescent="0.45">
      <c r="A26" s="2" t="s">
        <v>12</v>
      </c>
      <c r="B26" s="2" t="s">
        <v>16</v>
      </c>
      <c r="C26" s="2" t="s">
        <v>47</v>
      </c>
      <c r="D26" s="2" t="s">
        <v>15</v>
      </c>
      <c r="E26" s="4">
        <v>44200</v>
      </c>
      <c r="F26" s="5">
        <v>31</v>
      </c>
      <c r="G26" s="6">
        <v>294500</v>
      </c>
    </row>
    <row r="27" spans="1:7" x14ac:dyDescent="0.45">
      <c r="A27" s="2" t="s">
        <v>8</v>
      </c>
      <c r="B27" s="2" t="s">
        <v>18</v>
      </c>
      <c r="C27" s="2" t="s">
        <v>48</v>
      </c>
      <c r="D27" s="2" t="s">
        <v>46</v>
      </c>
      <c r="E27" s="4">
        <v>44197</v>
      </c>
      <c r="F27" s="5">
        <v>29</v>
      </c>
      <c r="G27" s="6">
        <v>511560</v>
      </c>
    </row>
    <row r="28" spans="1:7" x14ac:dyDescent="0.45">
      <c r="A28" s="2" t="s">
        <v>8</v>
      </c>
      <c r="B28" s="2" t="s">
        <v>13</v>
      </c>
      <c r="C28" s="7" t="s">
        <v>49</v>
      </c>
      <c r="D28" s="2" t="s">
        <v>25</v>
      </c>
      <c r="E28" s="4">
        <v>44215</v>
      </c>
      <c r="F28" s="5">
        <v>37</v>
      </c>
      <c r="G28" s="6">
        <v>421800</v>
      </c>
    </row>
    <row r="29" spans="1:7" x14ac:dyDescent="0.45">
      <c r="A29" s="2" t="s">
        <v>8</v>
      </c>
      <c r="B29" s="2" t="s">
        <v>30</v>
      </c>
      <c r="C29" s="7" t="s">
        <v>50</v>
      </c>
      <c r="D29" s="2" t="s">
        <v>28</v>
      </c>
      <c r="E29" s="4">
        <v>44209</v>
      </c>
      <c r="F29" s="5">
        <v>11</v>
      </c>
      <c r="G29" s="6">
        <v>75460</v>
      </c>
    </row>
    <row r="30" spans="1:7" x14ac:dyDescent="0.45">
      <c r="A30" s="2" t="s">
        <v>8</v>
      </c>
      <c r="B30" s="2" t="s">
        <v>13</v>
      </c>
      <c r="C30" s="2" t="s">
        <v>51</v>
      </c>
      <c r="D30" s="2" t="s">
        <v>23</v>
      </c>
      <c r="E30" s="4">
        <v>44222</v>
      </c>
      <c r="F30" s="5">
        <v>23</v>
      </c>
      <c r="G30" s="6">
        <v>267720</v>
      </c>
    </row>
    <row r="31" spans="1:7" x14ac:dyDescent="0.45">
      <c r="A31" s="2" t="s">
        <v>8</v>
      </c>
      <c r="B31" s="2" t="s">
        <v>30</v>
      </c>
      <c r="C31" s="2" t="s">
        <v>52</v>
      </c>
      <c r="D31" s="2" t="s">
        <v>28</v>
      </c>
      <c r="E31" s="4">
        <v>44209</v>
      </c>
      <c r="F31" s="5">
        <v>28</v>
      </c>
      <c r="G31" s="6">
        <v>192080</v>
      </c>
    </row>
    <row r="32" spans="1:7" x14ac:dyDescent="0.45">
      <c r="A32" s="2" t="s">
        <v>8</v>
      </c>
      <c r="B32" s="2" t="s">
        <v>30</v>
      </c>
      <c r="C32" s="7" t="s">
        <v>53</v>
      </c>
      <c r="D32" s="2" t="s">
        <v>25</v>
      </c>
      <c r="E32" s="4">
        <v>44214</v>
      </c>
      <c r="F32" s="5">
        <v>10</v>
      </c>
      <c r="G32" s="6">
        <v>97000</v>
      </c>
    </row>
    <row r="33" spans="1:7" x14ac:dyDescent="0.45">
      <c r="A33" s="2" t="s">
        <v>12</v>
      </c>
      <c r="B33" s="2" t="s">
        <v>18</v>
      </c>
      <c r="C33" s="7" t="s">
        <v>54</v>
      </c>
      <c r="D33" s="2" t="s">
        <v>33</v>
      </c>
      <c r="E33" s="4">
        <v>44218</v>
      </c>
      <c r="F33" s="5">
        <v>19</v>
      </c>
      <c r="G33" s="6">
        <v>335160</v>
      </c>
    </row>
    <row r="35" spans="1:7" x14ac:dyDescent="0.45">
      <c r="A35" s="25" t="s">
        <v>159</v>
      </c>
    </row>
    <row r="36" spans="1:7" x14ac:dyDescent="0.45">
      <c r="A36" t="b">
        <f>AND(RIGHT(D3,3)="1주차",F3&gt;=AVERAGE($F$3:$F$33))</f>
        <v>0</v>
      </c>
    </row>
    <row r="38" spans="1:7" x14ac:dyDescent="0.45">
      <c r="A38" s="24" t="s">
        <v>1</v>
      </c>
      <c r="B38" s="24" t="s">
        <v>2</v>
      </c>
      <c r="C38" s="3" t="s">
        <v>3</v>
      </c>
      <c r="D38" s="24" t="s">
        <v>4</v>
      </c>
      <c r="E38" s="24" t="s">
        <v>56</v>
      </c>
      <c r="F38" s="24" t="s">
        <v>6</v>
      </c>
      <c r="G38" s="24" t="s">
        <v>7</v>
      </c>
    </row>
    <row r="39" spans="1:7" x14ac:dyDescent="0.45">
      <c r="A39" s="24" t="s">
        <v>12</v>
      </c>
      <c r="B39" s="24" t="s">
        <v>13</v>
      </c>
      <c r="C39" s="24" t="s">
        <v>14</v>
      </c>
      <c r="D39" s="24" t="s">
        <v>15</v>
      </c>
      <c r="E39" s="4">
        <v>44203</v>
      </c>
      <c r="F39" s="5">
        <v>19</v>
      </c>
      <c r="G39" s="6">
        <v>279300</v>
      </c>
    </row>
    <row r="40" spans="1:7" x14ac:dyDescent="0.45">
      <c r="A40" s="24" t="s">
        <v>8</v>
      </c>
      <c r="B40" s="24" t="s">
        <v>16</v>
      </c>
      <c r="C40" s="7" t="s">
        <v>29</v>
      </c>
      <c r="D40" s="24" t="s">
        <v>11</v>
      </c>
      <c r="E40" s="4">
        <v>44200</v>
      </c>
      <c r="F40" s="5">
        <v>25</v>
      </c>
      <c r="G40" s="6">
        <v>242500</v>
      </c>
    </row>
    <row r="41" spans="1:7" x14ac:dyDescent="0.45">
      <c r="A41" s="24" t="s">
        <v>8</v>
      </c>
      <c r="B41" s="24" t="s">
        <v>30</v>
      </c>
      <c r="C41" s="24" t="s">
        <v>31</v>
      </c>
      <c r="D41" s="24" t="s">
        <v>11</v>
      </c>
      <c r="E41" s="4">
        <v>44201</v>
      </c>
      <c r="F41" s="5">
        <v>21</v>
      </c>
      <c r="G41" s="6">
        <v>244440</v>
      </c>
    </row>
    <row r="42" spans="1:7" x14ac:dyDescent="0.45">
      <c r="A42" s="24" t="s">
        <v>12</v>
      </c>
      <c r="B42" s="24" t="s">
        <v>9</v>
      </c>
      <c r="C42" s="7" t="s">
        <v>35</v>
      </c>
      <c r="D42" s="24" t="s">
        <v>15</v>
      </c>
      <c r="E42" s="4">
        <v>44201</v>
      </c>
      <c r="F42" s="5">
        <v>20</v>
      </c>
      <c r="G42" s="6">
        <v>232800</v>
      </c>
    </row>
    <row r="43" spans="1:7" x14ac:dyDescent="0.45">
      <c r="A43" s="24" t="s">
        <v>12</v>
      </c>
      <c r="B43" s="24" t="s">
        <v>9</v>
      </c>
      <c r="C43" s="24" t="s">
        <v>43</v>
      </c>
      <c r="D43" s="24" t="s">
        <v>15</v>
      </c>
      <c r="E43" s="4">
        <v>44204</v>
      </c>
      <c r="F43" s="5">
        <v>30</v>
      </c>
      <c r="G43" s="6">
        <v>523800</v>
      </c>
    </row>
    <row r="44" spans="1:7" x14ac:dyDescent="0.45">
      <c r="A44" s="24" t="s">
        <v>12</v>
      </c>
      <c r="B44" s="24" t="s">
        <v>16</v>
      </c>
      <c r="C44" s="24" t="s">
        <v>47</v>
      </c>
      <c r="D44" s="24" t="s">
        <v>15</v>
      </c>
      <c r="E44" s="4">
        <v>44200</v>
      </c>
      <c r="F44" s="5">
        <v>31</v>
      </c>
      <c r="G44" s="6">
        <v>294500</v>
      </c>
    </row>
  </sheetData>
  <phoneticPr fontId="1" type="noConversion"/>
  <conditionalFormatting sqref="A3:G33">
    <cfRule type="expression" dxfId="1" priority="1">
      <formula>OR(LARGE($G$3:$G$33,5)&lt;$G3,SMALL($G$3:$G$33,5)&gt;$G3)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B99C2-6EC7-447C-A53F-E177FF4CC04A}">
  <sheetPr codeName="Sheet3"/>
  <dimension ref="A1:G54"/>
  <sheetViews>
    <sheetView workbookViewId="0">
      <selection activeCell="I18" sqref="I18"/>
    </sheetView>
  </sheetViews>
  <sheetFormatPr defaultRowHeight="17" x14ac:dyDescent="0.45"/>
  <cols>
    <col min="2" max="2" width="11.08203125" customWidth="1"/>
    <col min="3" max="3" width="10.08203125" customWidth="1"/>
    <col min="4" max="4" width="13.5" customWidth="1"/>
    <col min="5" max="5" width="22.83203125" bestFit="1" customWidth="1"/>
    <col min="6" max="6" width="9" bestFit="1" customWidth="1"/>
    <col min="7" max="7" width="15.33203125" customWidth="1"/>
  </cols>
  <sheetData>
    <row r="1" spans="1:7" x14ac:dyDescent="0.45">
      <c r="A1" t="s">
        <v>55</v>
      </c>
    </row>
    <row r="2" spans="1:7" x14ac:dyDescent="0.45">
      <c r="A2" s="8" t="s">
        <v>79</v>
      </c>
      <c r="B2" s="8" t="s">
        <v>80</v>
      </c>
      <c r="C2" s="9" t="s">
        <v>3</v>
      </c>
      <c r="D2" s="8" t="s">
        <v>81</v>
      </c>
      <c r="E2" s="8" t="s">
        <v>56</v>
      </c>
      <c r="F2" s="8" t="s">
        <v>82</v>
      </c>
      <c r="G2" s="8" t="s">
        <v>83</v>
      </c>
    </row>
    <row r="3" spans="1:7" x14ac:dyDescent="0.45">
      <c r="A3" s="2" t="s">
        <v>84</v>
      </c>
      <c r="B3" s="2" t="s">
        <v>85</v>
      </c>
      <c r="C3" s="2" t="s">
        <v>86</v>
      </c>
      <c r="D3" s="5" t="s">
        <v>11</v>
      </c>
      <c r="E3" s="4">
        <v>44205</v>
      </c>
      <c r="F3" s="5">
        <v>1</v>
      </c>
      <c r="G3" s="6">
        <v>23000</v>
      </c>
    </row>
    <row r="4" spans="1:7" x14ac:dyDescent="0.45">
      <c r="A4" s="2" t="s">
        <v>87</v>
      </c>
      <c r="B4" s="2" t="s">
        <v>88</v>
      </c>
      <c r="C4" s="2" t="s">
        <v>89</v>
      </c>
      <c r="D4" s="5" t="s">
        <v>15</v>
      </c>
      <c r="E4" s="4">
        <v>44203</v>
      </c>
      <c r="F4" s="5">
        <v>19</v>
      </c>
      <c r="G4" s="6">
        <v>279300</v>
      </c>
    </row>
    <row r="5" spans="1:7" x14ac:dyDescent="0.45">
      <c r="A5" s="2" t="s">
        <v>84</v>
      </c>
      <c r="B5" s="2" t="s">
        <v>85</v>
      </c>
      <c r="C5" s="10" t="s">
        <v>57</v>
      </c>
      <c r="D5" s="5" t="s">
        <v>33</v>
      </c>
      <c r="E5" s="4">
        <v>44213</v>
      </c>
      <c r="F5" s="5">
        <v>2</v>
      </c>
      <c r="G5" s="6">
        <v>0</v>
      </c>
    </row>
    <row r="6" spans="1:7" x14ac:dyDescent="0.45">
      <c r="A6" s="2" t="s">
        <v>87</v>
      </c>
      <c r="B6" s="2" t="s">
        <v>90</v>
      </c>
      <c r="C6" s="7" t="s">
        <v>17</v>
      </c>
      <c r="D6" s="5" t="s">
        <v>11</v>
      </c>
      <c r="E6" s="4">
        <v>44202</v>
      </c>
      <c r="F6" s="5">
        <v>6</v>
      </c>
      <c r="G6" s="6">
        <v>41580</v>
      </c>
    </row>
    <row r="7" spans="1:7" x14ac:dyDescent="0.45">
      <c r="A7" s="2" t="s">
        <v>87</v>
      </c>
      <c r="B7" s="2" t="s">
        <v>91</v>
      </c>
      <c r="C7" s="2" t="s">
        <v>92</v>
      </c>
      <c r="D7" s="5" t="s">
        <v>20</v>
      </c>
      <c r="E7" s="4">
        <v>44225</v>
      </c>
      <c r="F7" s="5">
        <v>37</v>
      </c>
      <c r="G7" s="6">
        <v>646020</v>
      </c>
    </row>
    <row r="8" spans="1:7" x14ac:dyDescent="0.45">
      <c r="A8" s="2" t="s">
        <v>84</v>
      </c>
      <c r="B8" s="2" t="s">
        <v>93</v>
      </c>
      <c r="C8" s="7" t="s">
        <v>21</v>
      </c>
      <c r="D8" s="5" t="s">
        <v>25</v>
      </c>
      <c r="E8" s="4">
        <v>44214</v>
      </c>
      <c r="F8" s="5">
        <v>10</v>
      </c>
      <c r="G8" s="6">
        <v>97000</v>
      </c>
    </row>
    <row r="9" spans="1:7" x14ac:dyDescent="0.45">
      <c r="A9" s="2" t="s">
        <v>84</v>
      </c>
      <c r="B9" s="2" t="s">
        <v>85</v>
      </c>
      <c r="C9" s="2" t="s">
        <v>94</v>
      </c>
      <c r="D9" s="5" t="s">
        <v>23</v>
      </c>
      <c r="E9" s="4">
        <v>44222</v>
      </c>
      <c r="F9" s="5">
        <v>16</v>
      </c>
      <c r="G9" s="6">
        <v>186240</v>
      </c>
    </row>
    <row r="10" spans="1:7" x14ac:dyDescent="0.45">
      <c r="A10" s="2" t="s">
        <v>84</v>
      </c>
      <c r="B10" s="2" t="s">
        <v>90</v>
      </c>
      <c r="C10" s="10" t="s">
        <v>58</v>
      </c>
      <c r="D10" s="5" t="s">
        <v>28</v>
      </c>
      <c r="E10" s="4">
        <v>44211</v>
      </c>
      <c r="F10" s="5">
        <v>19</v>
      </c>
      <c r="G10" s="6">
        <v>335160</v>
      </c>
    </row>
    <row r="11" spans="1:7" x14ac:dyDescent="0.45">
      <c r="A11" s="2" t="s">
        <v>84</v>
      </c>
      <c r="B11" s="2" t="s">
        <v>91</v>
      </c>
      <c r="C11" s="2" t="s">
        <v>95</v>
      </c>
      <c r="D11" s="5" t="s">
        <v>25</v>
      </c>
      <c r="E11" s="4">
        <v>44218</v>
      </c>
      <c r="F11" s="5">
        <v>37</v>
      </c>
      <c r="G11" s="6">
        <v>646020</v>
      </c>
    </row>
    <row r="12" spans="1:7" x14ac:dyDescent="0.45">
      <c r="A12" s="2" t="s">
        <v>84</v>
      </c>
      <c r="B12" s="2" t="s">
        <v>85</v>
      </c>
      <c r="C12" s="2" t="s">
        <v>96</v>
      </c>
      <c r="D12" s="5" t="s">
        <v>23</v>
      </c>
      <c r="E12" s="4">
        <v>44223</v>
      </c>
      <c r="F12" s="5">
        <v>2</v>
      </c>
      <c r="G12" s="6">
        <v>14000</v>
      </c>
    </row>
    <row r="13" spans="1:7" x14ac:dyDescent="0.45">
      <c r="A13" s="2" t="s">
        <v>87</v>
      </c>
      <c r="B13" s="2" t="s">
        <v>85</v>
      </c>
      <c r="C13" s="10" t="s">
        <v>59</v>
      </c>
      <c r="D13" s="5" t="s">
        <v>25</v>
      </c>
      <c r="E13" s="4">
        <v>44214</v>
      </c>
      <c r="F13" s="5">
        <v>37</v>
      </c>
      <c r="G13" s="6">
        <v>351500</v>
      </c>
    </row>
    <row r="14" spans="1:7" x14ac:dyDescent="0.45">
      <c r="A14" s="2" t="s">
        <v>84</v>
      </c>
      <c r="B14" s="2" t="s">
        <v>88</v>
      </c>
      <c r="C14" s="2" t="s">
        <v>97</v>
      </c>
      <c r="D14" s="5" t="s">
        <v>28</v>
      </c>
      <c r="E14" s="4">
        <v>44208</v>
      </c>
      <c r="F14" s="5">
        <v>2</v>
      </c>
      <c r="G14" s="6">
        <v>24000</v>
      </c>
    </row>
    <row r="15" spans="1:7" x14ac:dyDescent="0.45">
      <c r="A15" s="2" t="s">
        <v>84</v>
      </c>
      <c r="B15" s="2" t="s">
        <v>91</v>
      </c>
      <c r="C15" s="10" t="s">
        <v>60</v>
      </c>
      <c r="D15" s="5" t="s">
        <v>33</v>
      </c>
      <c r="E15" s="4">
        <v>44218</v>
      </c>
      <c r="F15" s="5">
        <v>5</v>
      </c>
      <c r="G15" s="6">
        <v>89100</v>
      </c>
    </row>
    <row r="16" spans="1:7" x14ac:dyDescent="0.45">
      <c r="A16" s="2" t="s">
        <v>84</v>
      </c>
      <c r="B16" s="2" t="s">
        <v>90</v>
      </c>
      <c r="C16" s="7" t="s">
        <v>29</v>
      </c>
      <c r="D16" s="5" t="s">
        <v>11</v>
      </c>
      <c r="E16" s="4">
        <v>44200</v>
      </c>
      <c r="F16" s="5">
        <v>25</v>
      </c>
      <c r="G16" s="6">
        <v>242500</v>
      </c>
    </row>
    <row r="17" spans="1:7" x14ac:dyDescent="0.45">
      <c r="A17" s="2" t="s">
        <v>84</v>
      </c>
      <c r="B17" s="2" t="s">
        <v>91</v>
      </c>
      <c r="C17" s="10" t="s">
        <v>61</v>
      </c>
      <c r="D17" s="5" t="s">
        <v>42</v>
      </c>
      <c r="E17" s="4">
        <v>44208</v>
      </c>
      <c r="F17" s="5">
        <v>2</v>
      </c>
      <c r="G17" s="6">
        <v>24000</v>
      </c>
    </row>
    <row r="18" spans="1:7" x14ac:dyDescent="0.45">
      <c r="A18" s="2" t="s">
        <v>87</v>
      </c>
      <c r="B18" s="2" t="s">
        <v>90</v>
      </c>
      <c r="C18" s="10" t="s">
        <v>62</v>
      </c>
      <c r="D18" s="5" t="s">
        <v>28</v>
      </c>
      <c r="E18" s="4">
        <v>44207</v>
      </c>
      <c r="F18" s="5">
        <v>13</v>
      </c>
      <c r="G18" s="6">
        <v>126100</v>
      </c>
    </row>
    <row r="19" spans="1:7" x14ac:dyDescent="0.45">
      <c r="A19" s="2" t="s">
        <v>84</v>
      </c>
      <c r="B19" s="2" t="s">
        <v>93</v>
      </c>
      <c r="C19" s="10" t="s">
        <v>63</v>
      </c>
      <c r="D19" s="5" t="s">
        <v>20</v>
      </c>
      <c r="E19" s="4">
        <v>44220</v>
      </c>
      <c r="F19" s="5">
        <v>10</v>
      </c>
      <c r="G19" s="6">
        <v>0</v>
      </c>
    </row>
    <row r="20" spans="1:7" x14ac:dyDescent="0.45">
      <c r="A20" s="2" t="s">
        <v>84</v>
      </c>
      <c r="B20" s="2" t="s">
        <v>93</v>
      </c>
      <c r="C20" s="2" t="s">
        <v>98</v>
      </c>
      <c r="D20" s="5" t="s">
        <v>11</v>
      </c>
      <c r="E20" s="4">
        <v>44201</v>
      </c>
      <c r="F20" s="5">
        <v>21</v>
      </c>
      <c r="G20" s="6">
        <v>244440</v>
      </c>
    </row>
    <row r="21" spans="1:7" x14ac:dyDescent="0.45">
      <c r="A21" s="2" t="s">
        <v>87</v>
      </c>
      <c r="B21" s="2" t="s">
        <v>88</v>
      </c>
      <c r="C21" s="2" t="s">
        <v>99</v>
      </c>
      <c r="D21" s="5" t="s">
        <v>33</v>
      </c>
      <c r="E21" s="4">
        <v>44219</v>
      </c>
      <c r="F21" s="5">
        <v>13</v>
      </c>
      <c r="G21" s="6">
        <v>287040</v>
      </c>
    </row>
    <row r="22" spans="1:7" x14ac:dyDescent="0.45">
      <c r="A22" s="2" t="s">
        <v>84</v>
      </c>
      <c r="B22" s="2" t="s">
        <v>88</v>
      </c>
      <c r="C22" s="10" t="s">
        <v>64</v>
      </c>
      <c r="D22" s="5" t="s">
        <v>11</v>
      </c>
      <c r="E22" s="4">
        <v>44202</v>
      </c>
      <c r="F22" s="5">
        <v>9</v>
      </c>
      <c r="G22" s="6">
        <v>62370</v>
      </c>
    </row>
    <row r="23" spans="1:7" x14ac:dyDescent="0.45">
      <c r="A23" s="2" t="s">
        <v>87</v>
      </c>
      <c r="B23" s="2" t="s">
        <v>93</v>
      </c>
      <c r="C23" s="2" t="s">
        <v>100</v>
      </c>
      <c r="D23" s="5" t="s">
        <v>15</v>
      </c>
      <c r="E23" s="4">
        <v>44200</v>
      </c>
      <c r="F23" s="5">
        <v>5</v>
      </c>
      <c r="G23" s="6">
        <v>49000</v>
      </c>
    </row>
    <row r="24" spans="1:7" x14ac:dyDescent="0.45">
      <c r="A24" s="2" t="s">
        <v>87</v>
      </c>
      <c r="B24" s="2" t="s">
        <v>85</v>
      </c>
      <c r="C24" s="7" t="s">
        <v>35</v>
      </c>
      <c r="D24" s="5" t="s">
        <v>15</v>
      </c>
      <c r="E24" s="4">
        <v>44201</v>
      </c>
      <c r="F24" s="5">
        <v>20</v>
      </c>
      <c r="G24" s="6">
        <v>232800</v>
      </c>
    </row>
    <row r="25" spans="1:7" x14ac:dyDescent="0.45">
      <c r="A25" s="2" t="s">
        <v>87</v>
      </c>
      <c r="B25" s="2" t="s">
        <v>90</v>
      </c>
      <c r="C25" s="7" t="s">
        <v>36</v>
      </c>
      <c r="D25" s="5" t="s">
        <v>25</v>
      </c>
      <c r="E25" s="4">
        <v>44216</v>
      </c>
      <c r="F25" s="5">
        <v>5</v>
      </c>
      <c r="G25" s="6">
        <v>34650</v>
      </c>
    </row>
    <row r="26" spans="1:7" x14ac:dyDescent="0.45">
      <c r="A26" s="2" t="s">
        <v>84</v>
      </c>
      <c r="B26" s="2" t="s">
        <v>85</v>
      </c>
      <c r="C26" s="7" t="s">
        <v>37</v>
      </c>
      <c r="D26" s="5" t="s">
        <v>25</v>
      </c>
      <c r="E26" s="4">
        <v>44217</v>
      </c>
      <c r="F26" s="5">
        <v>35</v>
      </c>
      <c r="G26" s="6">
        <v>509250</v>
      </c>
    </row>
    <row r="27" spans="1:7" x14ac:dyDescent="0.45">
      <c r="A27" s="2" t="s">
        <v>87</v>
      </c>
      <c r="B27" s="2" t="s">
        <v>93</v>
      </c>
      <c r="C27" s="2" t="s">
        <v>101</v>
      </c>
      <c r="D27" s="5" t="s">
        <v>33</v>
      </c>
      <c r="E27" s="4">
        <v>44216</v>
      </c>
      <c r="F27" s="5">
        <v>22</v>
      </c>
      <c r="G27" s="6">
        <v>150920</v>
      </c>
    </row>
    <row r="28" spans="1:7" x14ac:dyDescent="0.45">
      <c r="A28" s="2" t="s">
        <v>84</v>
      </c>
      <c r="B28" s="2" t="s">
        <v>93</v>
      </c>
      <c r="C28" s="7" t="s">
        <v>39</v>
      </c>
      <c r="D28" s="5" t="s">
        <v>15</v>
      </c>
      <c r="E28" s="4">
        <v>44200</v>
      </c>
      <c r="F28" s="5">
        <v>16</v>
      </c>
      <c r="G28" s="6">
        <v>155200</v>
      </c>
    </row>
    <row r="29" spans="1:7" x14ac:dyDescent="0.45">
      <c r="A29" s="2" t="s">
        <v>87</v>
      </c>
      <c r="B29" s="2" t="s">
        <v>90</v>
      </c>
      <c r="C29" s="10" t="s">
        <v>65</v>
      </c>
      <c r="D29" s="5" t="s">
        <v>25</v>
      </c>
      <c r="E29" s="4">
        <v>44217</v>
      </c>
      <c r="F29" s="5">
        <v>1</v>
      </c>
      <c r="G29" s="6">
        <v>15000</v>
      </c>
    </row>
    <row r="30" spans="1:7" x14ac:dyDescent="0.45">
      <c r="A30" s="2" t="s">
        <v>84</v>
      </c>
      <c r="B30" s="2" t="s">
        <v>85</v>
      </c>
      <c r="C30" s="2" t="s">
        <v>102</v>
      </c>
      <c r="D30" s="5" t="s">
        <v>23</v>
      </c>
      <c r="E30" s="4">
        <v>44226</v>
      </c>
      <c r="F30" s="5">
        <v>8</v>
      </c>
      <c r="G30" s="6">
        <v>178480</v>
      </c>
    </row>
    <row r="31" spans="1:7" x14ac:dyDescent="0.45">
      <c r="A31" s="2" t="s">
        <v>84</v>
      </c>
      <c r="B31" s="2" t="s">
        <v>85</v>
      </c>
      <c r="C31" s="10" t="s">
        <v>66</v>
      </c>
      <c r="D31" s="5" t="s">
        <v>15</v>
      </c>
      <c r="E31" s="4">
        <v>44203</v>
      </c>
      <c r="F31" s="5">
        <v>5</v>
      </c>
      <c r="G31" s="6">
        <v>74250</v>
      </c>
    </row>
    <row r="32" spans="1:7" x14ac:dyDescent="0.45">
      <c r="A32" s="2" t="s">
        <v>87</v>
      </c>
      <c r="B32" s="2" t="s">
        <v>93</v>
      </c>
      <c r="C32" s="10" t="s">
        <v>67</v>
      </c>
      <c r="D32" s="5" t="s">
        <v>20</v>
      </c>
      <c r="E32" s="4">
        <v>44221</v>
      </c>
      <c r="F32" s="5">
        <v>37</v>
      </c>
      <c r="G32" s="6">
        <v>351500</v>
      </c>
    </row>
    <row r="33" spans="1:7" x14ac:dyDescent="0.45">
      <c r="A33" s="2" t="s">
        <v>87</v>
      </c>
      <c r="B33" s="2" t="s">
        <v>88</v>
      </c>
      <c r="C33" s="2" t="s">
        <v>103</v>
      </c>
      <c r="D33" s="5" t="s">
        <v>42</v>
      </c>
      <c r="E33" s="4">
        <v>44208</v>
      </c>
      <c r="F33" s="5">
        <v>20</v>
      </c>
      <c r="G33" s="6">
        <v>232800</v>
      </c>
    </row>
    <row r="34" spans="1:7" x14ac:dyDescent="0.45">
      <c r="A34" s="2" t="s">
        <v>84</v>
      </c>
      <c r="B34" s="2" t="s">
        <v>85</v>
      </c>
      <c r="C34" s="10" t="s">
        <v>68</v>
      </c>
      <c r="D34" s="5" t="s">
        <v>25</v>
      </c>
      <c r="E34" s="4">
        <v>44216</v>
      </c>
      <c r="F34" s="5">
        <v>20</v>
      </c>
      <c r="G34" s="6">
        <v>137200</v>
      </c>
    </row>
    <row r="35" spans="1:7" x14ac:dyDescent="0.45">
      <c r="A35" s="2" t="s">
        <v>87</v>
      </c>
      <c r="B35" s="2" t="s">
        <v>88</v>
      </c>
      <c r="C35" s="10" t="s">
        <v>69</v>
      </c>
      <c r="D35" s="5" t="s">
        <v>28</v>
      </c>
      <c r="E35" s="4">
        <v>44212</v>
      </c>
      <c r="F35" s="5">
        <v>22</v>
      </c>
      <c r="G35" s="6">
        <v>485760</v>
      </c>
    </row>
    <row r="36" spans="1:7" x14ac:dyDescent="0.45">
      <c r="A36" s="2" t="s">
        <v>84</v>
      </c>
      <c r="B36" s="2" t="s">
        <v>90</v>
      </c>
      <c r="C36" s="10" t="s">
        <v>70</v>
      </c>
      <c r="D36" s="5" t="s">
        <v>28</v>
      </c>
      <c r="E36" s="4">
        <v>44209</v>
      </c>
      <c r="F36" s="5">
        <v>13</v>
      </c>
      <c r="G36" s="6">
        <v>89180</v>
      </c>
    </row>
    <row r="37" spans="1:7" x14ac:dyDescent="0.45">
      <c r="A37" s="2" t="s">
        <v>84</v>
      </c>
      <c r="B37" s="2" t="s">
        <v>88</v>
      </c>
      <c r="C37" s="10" t="s">
        <v>71</v>
      </c>
      <c r="D37" s="5" t="s">
        <v>11</v>
      </c>
      <c r="E37" s="4">
        <v>44202</v>
      </c>
      <c r="F37" s="5">
        <v>8</v>
      </c>
      <c r="G37" s="6">
        <v>55440</v>
      </c>
    </row>
    <row r="38" spans="1:7" x14ac:dyDescent="0.45">
      <c r="A38" s="2" t="s">
        <v>84</v>
      </c>
      <c r="B38" s="2" t="s">
        <v>88</v>
      </c>
      <c r="C38" s="7" t="s">
        <v>44</v>
      </c>
      <c r="D38" s="5" t="s">
        <v>25</v>
      </c>
      <c r="E38" s="4">
        <v>44219</v>
      </c>
      <c r="F38" s="5">
        <v>39</v>
      </c>
      <c r="G38" s="6">
        <v>852150</v>
      </c>
    </row>
    <row r="39" spans="1:7" x14ac:dyDescent="0.45">
      <c r="A39" s="2" t="s">
        <v>84</v>
      </c>
      <c r="B39" s="2" t="s">
        <v>93</v>
      </c>
      <c r="C39" s="10" t="s">
        <v>72</v>
      </c>
      <c r="D39" s="5" t="s">
        <v>42</v>
      </c>
      <c r="E39" s="4">
        <v>44210</v>
      </c>
      <c r="F39" s="5">
        <v>2</v>
      </c>
      <c r="G39" s="6">
        <v>30000</v>
      </c>
    </row>
    <row r="40" spans="1:7" x14ac:dyDescent="0.45">
      <c r="A40" s="2" t="s">
        <v>84</v>
      </c>
      <c r="B40" s="2" t="s">
        <v>85</v>
      </c>
      <c r="C40" s="7" t="s">
        <v>45</v>
      </c>
      <c r="D40" s="5" t="s">
        <v>46</v>
      </c>
      <c r="E40" s="4">
        <v>44198</v>
      </c>
      <c r="F40" s="5">
        <v>9</v>
      </c>
      <c r="G40" s="6">
        <v>200790</v>
      </c>
    </row>
    <row r="41" spans="1:7" x14ac:dyDescent="0.45">
      <c r="A41" s="2" t="s">
        <v>87</v>
      </c>
      <c r="B41" s="2" t="s">
        <v>85</v>
      </c>
      <c r="C41" s="2" t="s">
        <v>104</v>
      </c>
      <c r="D41" s="5" t="s">
        <v>15</v>
      </c>
      <c r="E41" s="4">
        <v>44204</v>
      </c>
      <c r="F41" s="5">
        <v>30</v>
      </c>
      <c r="G41" s="6">
        <v>523800</v>
      </c>
    </row>
    <row r="42" spans="1:7" x14ac:dyDescent="0.45">
      <c r="A42" s="2" t="s">
        <v>87</v>
      </c>
      <c r="B42" s="2" t="s">
        <v>85</v>
      </c>
      <c r="C42" s="10" t="s">
        <v>73</v>
      </c>
      <c r="D42" s="5" t="s">
        <v>11</v>
      </c>
      <c r="E42" s="4">
        <v>44204</v>
      </c>
      <c r="F42" s="5">
        <v>19</v>
      </c>
      <c r="G42" s="6">
        <v>335160</v>
      </c>
    </row>
    <row r="43" spans="1:7" x14ac:dyDescent="0.45">
      <c r="A43" s="2" t="s">
        <v>84</v>
      </c>
      <c r="B43" s="2" t="s">
        <v>91</v>
      </c>
      <c r="C43" s="2" t="s">
        <v>105</v>
      </c>
      <c r="D43" s="5" t="s">
        <v>46</v>
      </c>
      <c r="E43" s="4">
        <v>44197</v>
      </c>
      <c r="F43" s="5">
        <v>29</v>
      </c>
      <c r="G43" s="6">
        <v>511560</v>
      </c>
    </row>
    <row r="44" spans="1:7" x14ac:dyDescent="0.45">
      <c r="A44" s="2" t="s">
        <v>84</v>
      </c>
      <c r="B44" s="2" t="s">
        <v>93</v>
      </c>
      <c r="C44" s="10" t="s">
        <v>74</v>
      </c>
      <c r="D44" s="5" t="s">
        <v>25</v>
      </c>
      <c r="E44" s="4">
        <v>44215</v>
      </c>
      <c r="F44" s="5">
        <v>28</v>
      </c>
      <c r="G44" s="6">
        <v>325920</v>
      </c>
    </row>
    <row r="45" spans="1:7" x14ac:dyDescent="0.45">
      <c r="A45" s="2" t="s">
        <v>87</v>
      </c>
      <c r="B45" s="2" t="s">
        <v>90</v>
      </c>
      <c r="C45" s="7" t="s">
        <v>49</v>
      </c>
      <c r="D45" s="5" t="s">
        <v>15</v>
      </c>
      <c r="E45" s="4">
        <v>44200</v>
      </c>
      <c r="F45" s="5">
        <v>31</v>
      </c>
      <c r="G45" s="6">
        <v>294500</v>
      </c>
    </row>
    <row r="46" spans="1:7" x14ac:dyDescent="0.45">
      <c r="A46" s="2" t="s">
        <v>84</v>
      </c>
      <c r="B46" s="2" t="s">
        <v>85</v>
      </c>
      <c r="C46" s="10" t="s">
        <v>75</v>
      </c>
      <c r="D46" s="5" t="s">
        <v>28</v>
      </c>
      <c r="E46" s="4">
        <v>44206</v>
      </c>
      <c r="F46" s="5">
        <v>37</v>
      </c>
      <c r="G46" s="6">
        <v>0</v>
      </c>
    </row>
    <row r="47" spans="1:7" x14ac:dyDescent="0.45">
      <c r="A47" s="2" t="s">
        <v>84</v>
      </c>
      <c r="B47" s="2" t="s">
        <v>93</v>
      </c>
      <c r="C47" s="7" t="s">
        <v>50</v>
      </c>
      <c r="D47" s="5" t="s">
        <v>28</v>
      </c>
      <c r="E47" s="4">
        <v>44209</v>
      </c>
      <c r="F47" s="5">
        <v>11</v>
      </c>
      <c r="G47" s="6">
        <v>75460</v>
      </c>
    </row>
    <row r="48" spans="1:7" x14ac:dyDescent="0.45">
      <c r="A48" s="2" t="s">
        <v>84</v>
      </c>
      <c r="B48" s="2" t="s">
        <v>93</v>
      </c>
      <c r="C48" s="10" t="s">
        <v>76</v>
      </c>
      <c r="D48" s="5" t="s">
        <v>11</v>
      </c>
      <c r="E48" s="4">
        <v>44205</v>
      </c>
      <c r="F48" s="5">
        <v>30</v>
      </c>
      <c r="G48" s="6">
        <v>655500</v>
      </c>
    </row>
    <row r="49" spans="1:7" x14ac:dyDescent="0.45">
      <c r="A49" s="2" t="s">
        <v>84</v>
      </c>
      <c r="B49" s="2" t="s">
        <v>90</v>
      </c>
      <c r="C49" s="10" t="s">
        <v>77</v>
      </c>
      <c r="D49" s="5" t="s">
        <v>25</v>
      </c>
      <c r="E49" s="4">
        <v>44219</v>
      </c>
      <c r="F49" s="5">
        <v>21</v>
      </c>
      <c r="G49" s="6">
        <v>463680</v>
      </c>
    </row>
    <row r="50" spans="1:7" x14ac:dyDescent="0.45">
      <c r="A50" s="2" t="s">
        <v>84</v>
      </c>
      <c r="B50" s="2" t="s">
        <v>88</v>
      </c>
      <c r="C50" s="2" t="s">
        <v>106</v>
      </c>
      <c r="D50" s="5" t="s">
        <v>23</v>
      </c>
      <c r="E50" s="4">
        <v>44222</v>
      </c>
      <c r="F50" s="5">
        <v>23</v>
      </c>
      <c r="G50" s="6">
        <v>267720</v>
      </c>
    </row>
    <row r="51" spans="1:7" x14ac:dyDescent="0.45">
      <c r="A51" s="2" t="s">
        <v>84</v>
      </c>
      <c r="B51" s="2" t="s">
        <v>93</v>
      </c>
      <c r="C51" s="2" t="s">
        <v>107</v>
      </c>
      <c r="D51" s="5" t="s">
        <v>28</v>
      </c>
      <c r="E51" s="4">
        <v>44209</v>
      </c>
      <c r="F51" s="5">
        <v>28</v>
      </c>
      <c r="G51" s="6">
        <v>192080</v>
      </c>
    </row>
    <row r="52" spans="1:7" x14ac:dyDescent="0.45">
      <c r="A52" s="2" t="s">
        <v>84</v>
      </c>
      <c r="B52" s="2" t="s">
        <v>88</v>
      </c>
      <c r="C52" s="7" t="s">
        <v>53</v>
      </c>
      <c r="D52" s="5" t="s">
        <v>25</v>
      </c>
      <c r="E52" s="4">
        <v>44215</v>
      </c>
      <c r="F52" s="5">
        <v>37</v>
      </c>
      <c r="G52" s="6">
        <v>421800</v>
      </c>
    </row>
    <row r="53" spans="1:7" x14ac:dyDescent="0.45">
      <c r="A53" s="2" t="s">
        <v>84</v>
      </c>
      <c r="B53" s="2" t="s">
        <v>91</v>
      </c>
      <c r="C53" s="7" t="s">
        <v>54</v>
      </c>
      <c r="D53" s="5" t="s">
        <v>33</v>
      </c>
      <c r="E53" s="4">
        <v>44218</v>
      </c>
      <c r="F53" s="5">
        <v>19</v>
      </c>
      <c r="G53" s="6">
        <v>335160</v>
      </c>
    </row>
    <row r="54" spans="1:7" x14ac:dyDescent="0.45">
      <c r="A54" s="2" t="s">
        <v>87</v>
      </c>
      <c r="B54" s="2" t="s">
        <v>90</v>
      </c>
      <c r="C54" s="10" t="s">
        <v>78</v>
      </c>
      <c r="D54" s="5" t="s">
        <v>11</v>
      </c>
      <c r="E54" s="4">
        <v>44201</v>
      </c>
      <c r="F54" s="5">
        <v>11</v>
      </c>
      <c r="G54" s="6">
        <v>128040</v>
      </c>
    </row>
  </sheetData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&amp;R&amp;A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CE879-09C9-45B0-9C9F-A336EBFE9F57}">
  <sheetPr codeName="Sheet4"/>
  <dimension ref="A2:P34"/>
  <sheetViews>
    <sheetView topLeftCell="A3" zoomScaleNormal="100" workbookViewId="0">
      <selection activeCell="L28" sqref="L28"/>
    </sheetView>
  </sheetViews>
  <sheetFormatPr defaultRowHeight="17" x14ac:dyDescent="0.45"/>
  <cols>
    <col min="1" max="3" width="7.08203125" bestFit="1" customWidth="1"/>
    <col min="4" max="4" width="12.83203125" bestFit="1" customWidth="1"/>
    <col min="5" max="5" width="22.83203125" bestFit="1" customWidth="1"/>
    <col min="6" max="6" width="9" bestFit="1" customWidth="1"/>
    <col min="7" max="7" width="9.33203125" bestFit="1" customWidth="1"/>
    <col min="8" max="8" width="11.08203125" bestFit="1" customWidth="1"/>
    <col min="9" max="9" width="2" customWidth="1"/>
    <col min="10" max="11" width="11.08203125" bestFit="1" customWidth="1"/>
    <col min="12" max="12" width="9" bestFit="1" customWidth="1"/>
    <col min="13" max="13" width="9.08203125" customWidth="1"/>
    <col min="14" max="14" width="6.83203125" bestFit="1" customWidth="1"/>
    <col min="15" max="16" width="7.83203125" bestFit="1" customWidth="1"/>
  </cols>
  <sheetData>
    <row r="2" spans="1:16" x14ac:dyDescent="0.45">
      <c r="A2" t="s">
        <v>55</v>
      </c>
      <c r="G2" s="1" t="s">
        <v>115</v>
      </c>
      <c r="H2" s="11">
        <v>44226</v>
      </c>
      <c r="J2" t="s">
        <v>116</v>
      </c>
    </row>
    <row r="3" spans="1:16" x14ac:dyDescent="0.45">
      <c r="A3" s="2" t="s">
        <v>79</v>
      </c>
      <c r="B3" s="2" t="s">
        <v>80</v>
      </c>
      <c r="C3" s="3" t="s">
        <v>3</v>
      </c>
      <c r="D3" s="8" t="s">
        <v>81</v>
      </c>
      <c r="E3" s="2" t="s">
        <v>56</v>
      </c>
      <c r="F3" s="2" t="s">
        <v>82</v>
      </c>
      <c r="G3" s="8" t="s">
        <v>83</v>
      </c>
      <c r="H3" s="8" t="s">
        <v>117</v>
      </c>
      <c r="J3" s="30" t="s">
        <v>118</v>
      </c>
      <c r="K3" s="30" t="s">
        <v>119</v>
      </c>
      <c r="L3" s="30" t="s">
        <v>120</v>
      </c>
      <c r="M3" s="12">
        <v>1</v>
      </c>
      <c r="N3" s="12">
        <v>3</v>
      </c>
      <c r="O3" s="12">
        <v>10</v>
      </c>
      <c r="P3" s="12">
        <v>30</v>
      </c>
    </row>
    <row r="4" spans="1:16" x14ac:dyDescent="0.45">
      <c r="A4" s="2" t="s">
        <v>84</v>
      </c>
      <c r="B4" s="2" t="s">
        <v>90</v>
      </c>
      <c r="C4" s="7" t="s">
        <v>29</v>
      </c>
      <c r="D4" s="5" t="str">
        <f>_xlfn.CONCAT(A4,"-",WEEKNUM(E4,2)-WEEKNUM($H$2,2),"주차")</f>
        <v>회원-1주차</v>
      </c>
      <c r="E4" s="4">
        <v>44231</v>
      </c>
      <c r="F4" s="5">
        <v>25</v>
      </c>
      <c r="G4" s="13" cm="1">
        <f t="array" ref="G4">F4*INDEX($L$5:$L$11,WEEKDAY(E4,2))*(1-INDEX($M$5:$P$11,WEEKDAY(E4,2),MATCH(F4,$M$3:$P$3,1)))</f>
        <v>171500</v>
      </c>
      <c r="H4" s="2" t="str" cm="1">
        <f t="array" ref="H4">fn비고(B4,F4)</f>
        <v>※</v>
      </c>
      <c r="J4" s="30"/>
      <c r="K4" s="30"/>
      <c r="L4" s="30"/>
      <c r="M4" s="14">
        <v>2</v>
      </c>
      <c r="N4" s="14">
        <v>9</v>
      </c>
      <c r="O4" s="14">
        <v>29</v>
      </c>
      <c r="P4" s="2"/>
    </row>
    <row r="5" spans="1:16" x14ac:dyDescent="0.45">
      <c r="A5" s="2" t="s">
        <v>84</v>
      </c>
      <c r="B5" s="2" t="s">
        <v>88</v>
      </c>
      <c r="C5" s="7" t="s">
        <v>44</v>
      </c>
      <c r="D5" s="5" t="str">
        <f t="shared" ref="D5:D34" si="0">_xlfn.CONCAT(A5,"-",WEEKNUM(E5,2)-WEEKNUM($H$2,2),"주차")</f>
        <v>회원-4주차</v>
      </c>
      <c r="E5" s="4">
        <v>44250</v>
      </c>
      <c r="F5" s="5">
        <v>39</v>
      </c>
      <c r="G5" s="13" cm="1">
        <f t="array" ref="G5">F5*INDEX($L$5:$L$11,WEEKDAY(E5,2))*(1-INDEX($M$5:$P$11,WEEKDAY(E5,2),MATCH(F5,$M$3:$P$3,1)))</f>
        <v>370500</v>
      </c>
      <c r="H5" s="24" t="str" cm="1">
        <f t="array" ref="H5">fn비고(B5,F5)</f>
        <v>※</v>
      </c>
      <c r="J5" s="2" t="s">
        <v>121</v>
      </c>
      <c r="K5" s="2" t="s">
        <v>122</v>
      </c>
      <c r="L5" s="15">
        <v>0</v>
      </c>
      <c r="M5" s="16">
        <v>0</v>
      </c>
      <c r="N5" s="16">
        <v>0</v>
      </c>
      <c r="O5" s="16">
        <v>0</v>
      </c>
      <c r="P5" s="16">
        <v>0</v>
      </c>
    </row>
    <row r="6" spans="1:16" x14ac:dyDescent="0.45">
      <c r="A6" s="2" t="s">
        <v>87</v>
      </c>
      <c r="B6" s="2" t="s">
        <v>85</v>
      </c>
      <c r="C6" s="7" t="s">
        <v>35</v>
      </c>
      <c r="D6" s="5" t="str">
        <f t="shared" si="0"/>
        <v>비회원-1주차</v>
      </c>
      <c r="E6" s="4">
        <v>44232</v>
      </c>
      <c r="F6" s="5">
        <v>20</v>
      </c>
      <c r="G6" s="13" cm="1">
        <f t="array" ref="G6">F6*INDEX($L$5:$L$11,WEEKDAY(E6,2))*(1-INDEX($M$5:$P$11,WEEKDAY(E6,2),MATCH(F6,$M$3:$P$3,1)))</f>
        <v>294000</v>
      </c>
      <c r="H6" s="24" t="str" cm="1">
        <f t="array" ref="H6">fn비고(B6,F6)</f>
        <v/>
      </c>
      <c r="J6" s="2" t="s">
        <v>108</v>
      </c>
      <c r="K6" s="2" t="s">
        <v>123</v>
      </c>
      <c r="L6" s="15">
        <v>10000</v>
      </c>
      <c r="M6" s="16">
        <v>0</v>
      </c>
      <c r="N6" s="16">
        <v>0.02</v>
      </c>
      <c r="O6" s="16">
        <v>0.03</v>
      </c>
      <c r="P6" s="16">
        <v>0.05</v>
      </c>
    </row>
    <row r="7" spans="1:16" x14ac:dyDescent="0.45">
      <c r="A7" s="2" t="s">
        <v>84</v>
      </c>
      <c r="B7" s="2" t="s">
        <v>85</v>
      </c>
      <c r="C7" s="7" t="s">
        <v>37</v>
      </c>
      <c r="D7" s="5" t="str">
        <f t="shared" si="0"/>
        <v>회원-3주차</v>
      </c>
      <c r="E7" s="4">
        <v>44248</v>
      </c>
      <c r="F7" s="5">
        <v>35</v>
      </c>
      <c r="G7" s="13" cm="1">
        <f t="array" ref="G7">F7*INDEX($L$5:$L$11,WEEKDAY(E7,2))*(1-INDEX($M$5:$P$11,WEEKDAY(E7,2),MATCH(F7,$M$3:$P$3,1)))</f>
        <v>764750</v>
      </c>
      <c r="H7" s="24" t="str" cm="1">
        <f t="array" ref="H7">fn비고(B7,F7)</f>
        <v/>
      </c>
      <c r="J7" s="2" t="s">
        <v>109</v>
      </c>
      <c r="K7" s="2" t="s">
        <v>124</v>
      </c>
      <c r="L7" s="15">
        <v>12000</v>
      </c>
      <c r="M7" s="16">
        <v>0</v>
      </c>
      <c r="N7" s="16">
        <v>0.02</v>
      </c>
      <c r="O7" s="16">
        <v>0.03</v>
      </c>
      <c r="P7" s="16">
        <v>0.05</v>
      </c>
    </row>
    <row r="8" spans="1:16" x14ac:dyDescent="0.45">
      <c r="A8" s="2" t="s">
        <v>84</v>
      </c>
      <c r="B8" s="2" t="s">
        <v>93</v>
      </c>
      <c r="C8" s="7" t="s">
        <v>50</v>
      </c>
      <c r="D8" s="5" t="str">
        <f t="shared" si="0"/>
        <v>회원-2주차</v>
      </c>
      <c r="E8" s="4">
        <v>44240</v>
      </c>
      <c r="F8" s="5">
        <v>11</v>
      </c>
      <c r="G8" s="13" cm="1">
        <f t="array" ref="G8">F8*INDEX($L$5:$L$11,WEEKDAY(E8,2))*(1-INDEX($M$5:$P$11,WEEKDAY(E8,2),MATCH(F8,$M$3:$P$3,1)))</f>
        <v>194040</v>
      </c>
      <c r="H8" s="24" t="str" cm="1">
        <f t="array" ref="H8">fn비고(B8,F8)</f>
        <v/>
      </c>
      <c r="J8" s="2" t="s">
        <v>110</v>
      </c>
      <c r="K8" s="2" t="s">
        <v>125</v>
      </c>
      <c r="L8" s="15">
        <v>7000</v>
      </c>
      <c r="M8" s="16">
        <v>0</v>
      </c>
      <c r="N8" s="16">
        <v>0.01</v>
      </c>
      <c r="O8" s="16">
        <v>0.02</v>
      </c>
      <c r="P8" s="16">
        <v>0.03</v>
      </c>
    </row>
    <row r="9" spans="1:16" x14ac:dyDescent="0.45">
      <c r="A9" s="2" t="s">
        <v>84</v>
      </c>
      <c r="B9" s="2" t="s">
        <v>85</v>
      </c>
      <c r="C9" s="7" t="s">
        <v>45</v>
      </c>
      <c r="D9" s="5" t="str">
        <f t="shared" si="0"/>
        <v>회원-1주차</v>
      </c>
      <c r="E9" s="4">
        <v>44229</v>
      </c>
      <c r="F9" s="5">
        <v>9</v>
      </c>
      <c r="G9" s="13" cm="1">
        <f t="array" ref="G9">F9*INDEX($L$5:$L$11,WEEKDAY(E9,2))*(1-INDEX($M$5:$P$11,WEEKDAY(E9,2),MATCH(F9,$M$3:$P$3,1)))</f>
        <v>88200</v>
      </c>
      <c r="H9" s="24" t="str" cm="1">
        <f t="array" ref="H9">fn비고(B9,F9)</f>
        <v/>
      </c>
      <c r="J9" s="2" t="s">
        <v>111</v>
      </c>
      <c r="K9" s="2" t="s">
        <v>126</v>
      </c>
      <c r="L9" s="15">
        <v>15000</v>
      </c>
      <c r="M9" s="16">
        <v>0</v>
      </c>
      <c r="N9" s="16">
        <v>0.01</v>
      </c>
      <c r="O9" s="16">
        <v>0.02</v>
      </c>
      <c r="P9" s="16">
        <v>0.03</v>
      </c>
    </row>
    <row r="10" spans="1:16" x14ac:dyDescent="0.45">
      <c r="A10" s="2" t="s">
        <v>84</v>
      </c>
      <c r="B10" s="2" t="s">
        <v>90</v>
      </c>
      <c r="C10" s="7" t="s">
        <v>36</v>
      </c>
      <c r="D10" s="5" t="str">
        <f t="shared" si="0"/>
        <v>회원-3주차</v>
      </c>
      <c r="E10" s="4">
        <v>44247</v>
      </c>
      <c r="F10" s="5">
        <v>5</v>
      </c>
      <c r="G10" s="13" cm="1">
        <f t="array" ref="G10">F10*INDEX($L$5:$L$11,WEEKDAY(E10,2))*(1-INDEX($M$5:$P$11,WEEKDAY(E10,2),MATCH(F10,$M$3:$P$3,1)))</f>
        <v>89100</v>
      </c>
      <c r="H10" s="24" t="str" cm="1">
        <f t="array" ref="H10">fn비고(B10,F10)</f>
        <v/>
      </c>
      <c r="J10" s="2" t="s">
        <v>112</v>
      </c>
      <c r="K10" s="2" t="s">
        <v>127</v>
      </c>
      <c r="L10" s="15">
        <v>18000</v>
      </c>
      <c r="M10" s="16">
        <v>0</v>
      </c>
      <c r="N10" s="16">
        <v>0.01</v>
      </c>
      <c r="O10" s="16">
        <v>0.02</v>
      </c>
      <c r="P10" s="16">
        <v>0.03</v>
      </c>
    </row>
    <row r="11" spans="1:16" x14ac:dyDescent="0.45">
      <c r="A11" s="2" t="s">
        <v>87</v>
      </c>
      <c r="B11" s="2" t="s">
        <v>91</v>
      </c>
      <c r="C11" s="7" t="s">
        <v>54</v>
      </c>
      <c r="D11" s="5" t="str">
        <f t="shared" si="0"/>
        <v>비회원-4주차</v>
      </c>
      <c r="E11" s="4">
        <v>44249</v>
      </c>
      <c r="F11" s="5">
        <v>19</v>
      </c>
      <c r="G11" s="13" cm="1">
        <f t="array" ref="G11">F11*INDEX($L$5:$L$11,WEEKDAY(E11,2))*(1-INDEX($M$5:$P$11,WEEKDAY(E11,2),MATCH(F11,$M$3:$P$3,1)))</f>
        <v>0</v>
      </c>
      <c r="H11" s="24" t="str" cm="1">
        <f t="array" ref="H11">fn비고(B11,F11)</f>
        <v/>
      </c>
      <c r="J11" s="2" t="s">
        <v>113</v>
      </c>
      <c r="K11" s="2" t="s">
        <v>128</v>
      </c>
      <c r="L11" s="15">
        <v>23000</v>
      </c>
      <c r="M11" s="16">
        <v>0</v>
      </c>
      <c r="N11" s="16">
        <v>0.03</v>
      </c>
      <c r="O11" s="16">
        <v>0.04</v>
      </c>
      <c r="P11" s="16">
        <v>0.05</v>
      </c>
    </row>
    <row r="12" spans="1:16" x14ac:dyDescent="0.45">
      <c r="A12" s="2" t="s">
        <v>84</v>
      </c>
      <c r="B12" s="2" t="s">
        <v>90</v>
      </c>
      <c r="C12" s="7" t="s">
        <v>17</v>
      </c>
      <c r="D12" s="5" t="str">
        <f t="shared" si="0"/>
        <v>회원-1주차</v>
      </c>
      <c r="E12" s="4">
        <v>44233</v>
      </c>
      <c r="F12" s="5">
        <v>6</v>
      </c>
      <c r="G12" s="13" cm="1">
        <f t="array" ref="G12">F12*INDEX($L$5:$L$11,WEEKDAY(E12,2))*(1-INDEX($M$5:$P$11,WEEKDAY(E12,2),MATCH(F12,$M$3:$P$3,1)))</f>
        <v>106920</v>
      </c>
      <c r="H12" s="24" t="str" cm="1">
        <f t="array" ref="H12">fn비고(B12,F12)</f>
        <v/>
      </c>
      <c r="J12" s="17"/>
      <c r="K12" s="17"/>
      <c r="L12" s="18"/>
      <c r="M12" s="19"/>
      <c r="N12" s="19"/>
      <c r="O12" s="19"/>
      <c r="P12" s="19"/>
    </row>
    <row r="13" spans="1:16" x14ac:dyDescent="0.45">
      <c r="A13" s="2" t="s">
        <v>87</v>
      </c>
      <c r="B13" s="2" t="s">
        <v>93</v>
      </c>
      <c r="C13" s="7" t="s">
        <v>39</v>
      </c>
      <c r="D13" s="5" t="str">
        <f t="shared" si="0"/>
        <v>비회원-1주차</v>
      </c>
      <c r="E13" s="4">
        <v>44231</v>
      </c>
      <c r="F13" s="5">
        <v>16</v>
      </c>
      <c r="G13" s="13" cm="1">
        <f t="array" ref="G13">F13*INDEX($L$5:$L$11,WEEKDAY(E13,2))*(1-INDEX($M$5:$P$11,WEEKDAY(E13,2),MATCH(F13,$M$3:$P$3,1)))</f>
        <v>109760</v>
      </c>
      <c r="H13" s="24" t="str" cm="1">
        <f t="array" ref="H13">fn비고(B13,F13)</f>
        <v/>
      </c>
      <c r="J13" t="s">
        <v>129</v>
      </c>
    </row>
    <row r="14" spans="1:16" x14ac:dyDescent="0.45">
      <c r="A14" s="2" t="s">
        <v>84</v>
      </c>
      <c r="B14" s="2" t="s">
        <v>88</v>
      </c>
      <c r="C14" s="7" t="s">
        <v>21</v>
      </c>
      <c r="D14" s="5" t="str">
        <f t="shared" si="0"/>
        <v>회원-1주차</v>
      </c>
      <c r="E14" s="4">
        <v>44233</v>
      </c>
      <c r="F14" s="5">
        <v>8</v>
      </c>
      <c r="G14" s="13" cm="1">
        <f t="array" ref="G14">F14*INDEX($L$5:$L$11,WEEKDAY(E14,2))*(1-INDEX($M$5:$P$11,WEEKDAY(E14,2),MATCH(F14,$M$3:$P$3,1)))</f>
        <v>142560</v>
      </c>
      <c r="H14" s="24" t="str" cm="1">
        <f t="array" ref="H14">fn비고(B14,F14)</f>
        <v/>
      </c>
      <c r="J14" s="2" t="s">
        <v>80</v>
      </c>
      <c r="K14" s="8" t="s">
        <v>84</v>
      </c>
      <c r="L14" s="8" t="s">
        <v>87</v>
      </c>
    </row>
    <row r="15" spans="1:16" x14ac:dyDescent="0.45">
      <c r="A15" s="2" t="s">
        <v>84</v>
      </c>
      <c r="B15" s="2" t="s">
        <v>93</v>
      </c>
      <c r="C15" s="7" t="s">
        <v>53</v>
      </c>
      <c r="D15" s="5" t="str">
        <f t="shared" si="0"/>
        <v>회원-3주차</v>
      </c>
      <c r="E15" s="4">
        <v>44245</v>
      </c>
      <c r="F15" s="5">
        <v>10</v>
      </c>
      <c r="G15" s="13" cm="1">
        <f t="array" ref="G15">F15*INDEX($L$5:$L$11,WEEKDAY(E15,2))*(1-INDEX($M$5:$P$11,WEEKDAY(E15,2),MATCH(F15,$M$3:$P$3,1)))</f>
        <v>68600</v>
      </c>
      <c r="H15" s="24" t="str" cm="1">
        <f t="array" ref="H15">fn비고(B15,F15)</f>
        <v/>
      </c>
      <c r="J15" s="2" t="s">
        <v>91</v>
      </c>
      <c r="K15" s="5">
        <f t="array" ref="K15">SUM(IF(($B$4:$B$34=$J15)*($A$4:$A$34=K$14),$F$4:$F$34))</f>
        <v>66</v>
      </c>
      <c r="L15" s="5">
        <f t="array" ref="L15">SUM(IF(($B$4:$B$34=$J15)*($A$4:$A$34=L$14),$F$4:$F$34))</f>
        <v>56</v>
      </c>
    </row>
    <row r="16" spans="1:16" x14ac:dyDescent="0.45">
      <c r="A16" s="2" t="s">
        <v>84</v>
      </c>
      <c r="B16" s="2" t="s">
        <v>88</v>
      </c>
      <c r="C16" s="7" t="s">
        <v>49</v>
      </c>
      <c r="D16" s="5" t="str">
        <f t="shared" si="0"/>
        <v>회원-3주차</v>
      </c>
      <c r="E16" s="4">
        <v>44246</v>
      </c>
      <c r="F16" s="5">
        <v>37</v>
      </c>
      <c r="G16" s="13" cm="1">
        <f t="array" ref="G16">F16*INDEX($L$5:$L$11,WEEKDAY(E16,2))*(1-INDEX($M$5:$P$11,WEEKDAY(E16,2),MATCH(F16,$M$3:$P$3,1)))</f>
        <v>538350</v>
      </c>
      <c r="H16" s="24" t="str" cm="1">
        <f t="array" ref="H16">fn비고(B16,F16)</f>
        <v>※</v>
      </c>
      <c r="J16" s="2" t="s">
        <v>88</v>
      </c>
      <c r="K16" s="5">
        <f t="array" ref="K16">SUM(IF(($B$4:$B$34=$J16)*($A$4:$A$34=K$14),$F$4:$F$34))</f>
        <v>109</v>
      </c>
      <c r="L16" s="5">
        <f t="array" ref="L16">SUM(IF(($B$4:$B$34=$J16)*($A$4:$A$34=L$14),$F$4:$F$34))</f>
        <v>52</v>
      </c>
    </row>
    <row r="17" spans="1:12" x14ac:dyDescent="0.45">
      <c r="A17" s="2" t="s">
        <v>87</v>
      </c>
      <c r="B17" s="2" t="s">
        <v>90</v>
      </c>
      <c r="C17" s="2" t="s">
        <v>104</v>
      </c>
      <c r="D17" s="5" t="str">
        <f t="shared" si="0"/>
        <v>비회원-1주차</v>
      </c>
      <c r="E17" s="4">
        <v>44231</v>
      </c>
      <c r="F17" s="5">
        <v>31</v>
      </c>
      <c r="G17" s="13" cm="1">
        <f t="array" ref="G17">F17*INDEX($L$5:$L$11,WEEKDAY(E17,2))*(1-INDEX($M$5:$P$11,WEEKDAY(E17,2),MATCH(F17,$M$3:$P$3,1)))</f>
        <v>210490</v>
      </c>
      <c r="H17" s="24" t="str" cm="1">
        <f t="array" ref="H17">fn비고(B17,F17)</f>
        <v>※</v>
      </c>
      <c r="J17" s="2" t="s">
        <v>85</v>
      </c>
      <c r="K17" s="5">
        <f t="array" ref="K17">SUM(IF(($B$4:$B$34=$J17)*($A$4:$A$34=K$14),$F$4:$F$34))</f>
        <v>71</v>
      </c>
      <c r="L17" s="5">
        <f t="array" ref="L17">SUM(IF(($B$4:$B$34=$J17)*($A$4:$A$34=L$14),$F$4:$F$34))</f>
        <v>50</v>
      </c>
    </row>
    <row r="18" spans="1:12" x14ac:dyDescent="0.45">
      <c r="A18" s="2" t="s">
        <v>87</v>
      </c>
      <c r="B18" s="2" t="s">
        <v>85</v>
      </c>
      <c r="C18" s="2" t="s">
        <v>130</v>
      </c>
      <c r="D18" s="5" t="str">
        <f t="shared" si="0"/>
        <v>비회원-2주차</v>
      </c>
      <c r="E18" s="4">
        <v>44237</v>
      </c>
      <c r="F18" s="5">
        <v>30</v>
      </c>
      <c r="G18" s="13" cm="1">
        <f t="array" ref="G18">F18*INDEX($L$5:$L$11,WEEKDAY(E18,2))*(1-INDEX($M$5:$P$11,WEEKDAY(E18,2),MATCH(F18,$M$3:$P$3,1)))</f>
        <v>342000</v>
      </c>
      <c r="H18" s="24" t="str" cm="1">
        <f t="array" ref="H18">fn비고(B18,F18)</f>
        <v/>
      </c>
      <c r="J18" s="2" t="s">
        <v>93</v>
      </c>
      <c r="K18" s="5">
        <f t="array" ref="K18">SUM(IF(($B$4:$B$34=$J18)*($A$4:$A$34=K$14),$F$4:$F$34))</f>
        <v>70</v>
      </c>
      <c r="L18" s="5">
        <f t="array" ref="L18">SUM(IF(($B$4:$B$34=$J18)*($A$4:$A$34=L$14),$F$4:$F$34))</f>
        <v>43</v>
      </c>
    </row>
    <row r="19" spans="1:12" x14ac:dyDescent="0.45">
      <c r="A19" s="2" t="s">
        <v>84</v>
      </c>
      <c r="B19" s="2" t="s">
        <v>91</v>
      </c>
      <c r="C19" s="2" t="s">
        <v>95</v>
      </c>
      <c r="D19" s="5" t="str">
        <f t="shared" si="0"/>
        <v>회원-4주차</v>
      </c>
      <c r="E19" s="4">
        <v>44249</v>
      </c>
      <c r="F19" s="5">
        <v>37</v>
      </c>
      <c r="G19" s="13" cm="1">
        <f t="array" ref="G19">F19*INDEX($L$5:$L$11,WEEKDAY(E19,2))*(1-INDEX($M$5:$P$11,WEEKDAY(E19,2),MATCH(F19,$M$3:$P$3,1)))</f>
        <v>0</v>
      </c>
      <c r="H19" s="24" t="str" cm="1">
        <f t="array" ref="H19">fn비고(B19,F19)</f>
        <v>※</v>
      </c>
      <c r="J19" s="2" t="s">
        <v>90</v>
      </c>
      <c r="K19" s="5">
        <f t="array" ref="K19">SUM(IF(($B$4:$B$34=$J19)*($A$4:$A$34=K$14),$F$4:$F$34))</f>
        <v>36</v>
      </c>
      <c r="L19" s="5">
        <f t="array" ref="L19">SUM(IF(($B$4:$B$34=$J19)*($A$4:$A$34=L$14),$F$4:$F$34))</f>
        <v>31</v>
      </c>
    </row>
    <row r="20" spans="1:12" x14ac:dyDescent="0.45">
      <c r="A20" s="2" t="s">
        <v>87</v>
      </c>
      <c r="B20" s="2" t="s">
        <v>88</v>
      </c>
      <c r="C20" s="2" t="s">
        <v>99</v>
      </c>
      <c r="D20" s="5" t="str">
        <f t="shared" si="0"/>
        <v>비회원-4주차</v>
      </c>
      <c r="E20" s="4">
        <v>44250</v>
      </c>
      <c r="F20" s="5">
        <v>13</v>
      </c>
      <c r="G20" s="13" cm="1">
        <f t="array" ref="G20">F20*INDEX($L$5:$L$11,WEEKDAY(E20,2))*(1-INDEX($M$5:$P$11,WEEKDAY(E20,2),MATCH(F20,$M$3:$P$3,1)))</f>
        <v>126100</v>
      </c>
      <c r="H20" s="24" t="str" cm="1">
        <f t="array" ref="H20">fn비고(B20,F20)</f>
        <v/>
      </c>
      <c r="J20" s="17"/>
    </row>
    <row r="21" spans="1:12" x14ac:dyDescent="0.45">
      <c r="A21" s="2" t="s">
        <v>84</v>
      </c>
      <c r="B21" s="2" t="s">
        <v>85</v>
      </c>
      <c r="C21" s="2" t="s">
        <v>96</v>
      </c>
      <c r="D21" s="5" t="str">
        <f t="shared" si="0"/>
        <v>회원-4주차</v>
      </c>
      <c r="E21" s="4">
        <v>44254</v>
      </c>
      <c r="F21" s="5">
        <v>2</v>
      </c>
      <c r="G21" s="13" cm="1">
        <f t="array" ref="G21">F21*INDEX($L$5:$L$11,WEEKDAY(E21,2))*(1-INDEX($M$5:$P$11,WEEKDAY(E21,2),MATCH(F21,$M$3:$P$3,1)))</f>
        <v>36000</v>
      </c>
      <c r="H21" s="24" t="str" cm="1">
        <f t="array" ref="H21">fn비고(B21,F21)</f>
        <v/>
      </c>
      <c r="J21" t="s">
        <v>131</v>
      </c>
    </row>
    <row r="22" spans="1:12" x14ac:dyDescent="0.45">
      <c r="A22" s="2" t="s">
        <v>87</v>
      </c>
      <c r="B22" s="2" t="s">
        <v>88</v>
      </c>
      <c r="C22" s="2" t="s">
        <v>89</v>
      </c>
      <c r="D22" s="5" t="str">
        <f t="shared" si="0"/>
        <v>비회원-1주차</v>
      </c>
      <c r="E22" s="4">
        <v>44234</v>
      </c>
      <c r="F22" s="5">
        <v>19</v>
      </c>
      <c r="G22" s="13" cm="1">
        <f t="array" ref="G22">F22*INDEX($L$5:$L$11,WEEKDAY(E22,2))*(1-INDEX($M$5:$P$11,WEEKDAY(E22,2),MATCH(F22,$M$3:$P$3,1)))</f>
        <v>419520</v>
      </c>
      <c r="H22" s="24" t="str" cm="1">
        <f t="array" ref="H22">fn비고(B22,F22)</f>
        <v/>
      </c>
      <c r="J22" s="30" t="s">
        <v>132</v>
      </c>
      <c r="K22" s="30"/>
      <c r="L22" s="8" t="s">
        <v>133</v>
      </c>
    </row>
    <row r="23" spans="1:12" x14ac:dyDescent="0.45">
      <c r="A23" s="2" t="s">
        <v>87</v>
      </c>
      <c r="B23" s="2" t="s">
        <v>93</v>
      </c>
      <c r="C23" s="2" t="s">
        <v>101</v>
      </c>
      <c r="D23" s="5" t="str">
        <f t="shared" si="0"/>
        <v>비회원-3주차</v>
      </c>
      <c r="E23" s="4">
        <v>44247</v>
      </c>
      <c r="F23" s="5">
        <v>22</v>
      </c>
      <c r="G23" s="13" cm="1">
        <f t="array" ref="G23">F23*INDEX($L$5:$L$11,WEEKDAY(E23,2))*(1-INDEX($M$5:$P$11,WEEKDAY(E23,2),MATCH(F23,$M$3:$P$3,1)))</f>
        <v>388080</v>
      </c>
      <c r="H23" s="24" t="str" cm="1">
        <f t="array" ref="H23">fn비고(B23,F23)</f>
        <v/>
      </c>
      <c r="J23" s="20">
        <v>44228</v>
      </c>
      <c r="K23" s="20">
        <v>44236</v>
      </c>
      <c r="L23" s="21" t="str">
        <f t="array" ref="L23:L26">TEXT(FREQUENCY(E4:E34,K23:K26)/COUNT(F4:F34),"0.0%")</f>
        <v>38.7%</v>
      </c>
    </row>
    <row r="24" spans="1:12" x14ac:dyDescent="0.45">
      <c r="A24" s="2" t="s">
        <v>84</v>
      </c>
      <c r="B24" s="2" t="s">
        <v>88</v>
      </c>
      <c r="C24" s="2" t="s">
        <v>97</v>
      </c>
      <c r="D24" s="5" t="str">
        <f t="shared" si="0"/>
        <v>회원-2주차</v>
      </c>
      <c r="E24" s="4">
        <v>44239</v>
      </c>
      <c r="F24" s="5">
        <v>2</v>
      </c>
      <c r="G24" s="13" cm="1">
        <f t="array" ref="G24">F24*INDEX($L$5:$L$11,WEEKDAY(E24,2))*(1-INDEX($M$5:$P$11,WEEKDAY(E24,2),MATCH(F24,$M$3:$P$3,1)))</f>
        <v>30000</v>
      </c>
      <c r="H24" s="24" t="str" cm="1">
        <f t="array" ref="H24">fn비고(B24,F24)</f>
        <v/>
      </c>
      <c r="J24" s="20">
        <v>44237</v>
      </c>
      <c r="K24" s="20">
        <v>44243</v>
      </c>
      <c r="L24" s="21" t="str">
        <v>19.4%</v>
      </c>
    </row>
    <row r="25" spans="1:12" x14ac:dyDescent="0.45">
      <c r="A25" s="2" t="s">
        <v>87</v>
      </c>
      <c r="B25" s="2" t="s">
        <v>91</v>
      </c>
      <c r="C25" s="2" t="s">
        <v>92</v>
      </c>
      <c r="D25" s="5" t="str">
        <f t="shared" si="0"/>
        <v>비회원-4주차</v>
      </c>
      <c r="E25" s="4">
        <v>44254</v>
      </c>
      <c r="F25" s="5">
        <v>37</v>
      </c>
      <c r="G25" s="13" cm="1">
        <f t="array" ref="G25">F25*INDEX($L$5:$L$11,WEEKDAY(E25,2))*(1-INDEX($M$5:$P$11,WEEKDAY(E25,2),MATCH(F25,$M$3:$P$3,1)))</f>
        <v>646020</v>
      </c>
      <c r="H25" s="24" t="str" cm="1">
        <f t="array" ref="H25">fn비고(B25,F25)</f>
        <v>※</v>
      </c>
      <c r="J25" s="20">
        <v>44244</v>
      </c>
      <c r="K25" s="20">
        <v>44250</v>
      </c>
      <c r="L25" s="21" t="str">
        <v>29.0%</v>
      </c>
    </row>
    <row r="26" spans="1:12" x14ac:dyDescent="0.45">
      <c r="A26" s="2" t="s">
        <v>84</v>
      </c>
      <c r="B26" s="2" t="s">
        <v>85</v>
      </c>
      <c r="C26" s="2" t="s">
        <v>102</v>
      </c>
      <c r="D26" s="5" t="str">
        <f t="shared" si="0"/>
        <v>회원-2주차</v>
      </c>
      <c r="E26" s="4">
        <v>44239</v>
      </c>
      <c r="F26" s="5">
        <v>8</v>
      </c>
      <c r="G26" s="13" cm="1">
        <f t="array" ref="G26">F26*INDEX($L$5:$L$11,WEEKDAY(E26,2))*(1-INDEX($M$5:$P$11,WEEKDAY(E26,2),MATCH(F26,$M$3:$P$3,1)))</f>
        <v>118800</v>
      </c>
      <c r="H26" s="24" t="str" cm="1">
        <f t="array" ref="H26">fn비고(B26,F26)</f>
        <v/>
      </c>
      <c r="J26" s="20">
        <v>44251</v>
      </c>
      <c r="K26" s="20" t="s">
        <v>114</v>
      </c>
      <c r="L26" s="21" t="str">
        <v>12.9%</v>
      </c>
    </row>
    <row r="27" spans="1:12" x14ac:dyDescent="0.45">
      <c r="A27" s="2" t="s">
        <v>84</v>
      </c>
      <c r="B27" s="2" t="s">
        <v>88</v>
      </c>
      <c r="C27" s="2" t="s">
        <v>106</v>
      </c>
      <c r="D27" s="5" t="str">
        <f t="shared" si="0"/>
        <v>회원-4주차</v>
      </c>
      <c r="E27" s="4">
        <v>44253</v>
      </c>
      <c r="F27" s="5">
        <v>23</v>
      </c>
      <c r="G27" s="13" cm="1">
        <f t="array" ref="G27">F27*INDEX($L$5:$L$11,WEEKDAY(E27,2))*(1-INDEX($M$5:$P$11,WEEKDAY(E27,2),MATCH(F27,$M$3:$P$3,1)))</f>
        <v>338100</v>
      </c>
      <c r="H27" s="24" t="str" cm="1">
        <f t="array" ref="H27">fn비고(B27,F27)</f>
        <v>※</v>
      </c>
    </row>
    <row r="28" spans="1:12" x14ac:dyDescent="0.45">
      <c r="A28" s="2" t="s">
        <v>84</v>
      </c>
      <c r="B28" s="2" t="s">
        <v>85</v>
      </c>
      <c r="C28" s="2" t="s">
        <v>94</v>
      </c>
      <c r="D28" s="5" t="str">
        <f t="shared" si="0"/>
        <v>회원-4주차</v>
      </c>
      <c r="E28" s="4">
        <v>44253</v>
      </c>
      <c r="F28" s="5">
        <v>16</v>
      </c>
      <c r="G28" s="13" cm="1">
        <f t="array" ref="G28">F28*INDEX($L$5:$L$11,WEEKDAY(E28,2))*(1-INDEX($M$5:$P$11,WEEKDAY(E28,2),MATCH(F28,$M$3:$P$3,1)))</f>
        <v>235200</v>
      </c>
      <c r="H28" s="24" t="str" cm="1">
        <f t="array" ref="H28">fn비고(B28,F28)</f>
        <v/>
      </c>
    </row>
    <row r="29" spans="1:12" x14ac:dyDescent="0.45">
      <c r="A29" s="2" t="s">
        <v>84</v>
      </c>
      <c r="B29" s="2" t="s">
        <v>91</v>
      </c>
      <c r="C29" s="2" t="s">
        <v>105</v>
      </c>
      <c r="D29" s="5" t="str">
        <f t="shared" si="0"/>
        <v>회원-1주차</v>
      </c>
      <c r="E29" s="4">
        <v>44228</v>
      </c>
      <c r="F29" s="5">
        <v>29</v>
      </c>
      <c r="G29" s="13" cm="1">
        <f t="array" ref="G29">F29*INDEX($L$5:$L$11,WEEKDAY(E29,2))*(1-INDEX($M$5:$P$11,WEEKDAY(E29,2),MATCH(F29,$M$3:$P$3,1)))</f>
        <v>0</v>
      </c>
      <c r="H29" s="24" t="str" cm="1">
        <f t="array" ref="H29">fn비고(B29,F29)</f>
        <v>※</v>
      </c>
    </row>
    <row r="30" spans="1:12" x14ac:dyDescent="0.45">
      <c r="A30" s="2" t="s">
        <v>84</v>
      </c>
      <c r="B30" s="2" t="s">
        <v>93</v>
      </c>
      <c r="C30" s="2" t="s">
        <v>107</v>
      </c>
      <c r="D30" s="5" t="str">
        <f t="shared" si="0"/>
        <v>회원-2주차</v>
      </c>
      <c r="E30" s="4">
        <v>44240</v>
      </c>
      <c r="F30" s="5">
        <v>28</v>
      </c>
      <c r="G30" s="13" cm="1">
        <f t="array" ref="G30">F30*INDEX($L$5:$L$11,WEEKDAY(E30,2))*(1-INDEX($M$5:$P$11,WEEKDAY(E30,2),MATCH(F30,$M$3:$P$3,1)))</f>
        <v>493920</v>
      </c>
      <c r="H30" s="24" t="str" cm="1">
        <f t="array" ref="H30">fn비고(B30,F30)</f>
        <v/>
      </c>
    </row>
    <row r="31" spans="1:12" x14ac:dyDescent="0.45">
      <c r="A31" s="2" t="s">
        <v>87</v>
      </c>
      <c r="B31" s="2" t="s">
        <v>88</v>
      </c>
      <c r="C31" s="2" t="s">
        <v>103</v>
      </c>
      <c r="D31" s="5" t="str">
        <f t="shared" si="0"/>
        <v>비회원-2주차</v>
      </c>
      <c r="E31" s="4">
        <v>44239</v>
      </c>
      <c r="F31" s="5">
        <v>20</v>
      </c>
      <c r="G31" s="13" cm="1">
        <f t="array" ref="G31">F31*INDEX($L$5:$L$11,WEEKDAY(E31,2))*(1-INDEX($M$5:$P$11,WEEKDAY(E31,2),MATCH(F31,$M$3:$P$3,1)))</f>
        <v>294000</v>
      </c>
      <c r="H31" s="24" t="str" cm="1">
        <f t="array" ref="H31">fn비고(B31,F31)</f>
        <v>※</v>
      </c>
    </row>
    <row r="32" spans="1:12" x14ac:dyDescent="0.45">
      <c r="A32" s="2" t="s">
        <v>84</v>
      </c>
      <c r="B32" s="2" t="s">
        <v>85</v>
      </c>
      <c r="C32" s="2" t="s">
        <v>86</v>
      </c>
      <c r="D32" s="5" t="str">
        <f t="shared" si="0"/>
        <v>회원-2주차</v>
      </c>
      <c r="E32" s="4">
        <v>44236</v>
      </c>
      <c r="F32" s="5">
        <v>1</v>
      </c>
      <c r="G32" s="13" cm="1">
        <f t="array" ref="G32">F32*INDEX($L$5:$L$11,WEEKDAY(E32,2))*(1-INDEX($M$5:$P$11,WEEKDAY(E32,2),MATCH(F32,$M$3:$P$3,1)))</f>
        <v>10000</v>
      </c>
      <c r="H32" s="24" t="str" cm="1">
        <f t="array" ref="H32">fn비고(B32,F32)</f>
        <v/>
      </c>
    </row>
    <row r="33" spans="1:8" x14ac:dyDescent="0.45">
      <c r="A33" s="2" t="s">
        <v>87</v>
      </c>
      <c r="B33" s="2" t="s">
        <v>93</v>
      </c>
      <c r="C33" s="2" t="s">
        <v>100</v>
      </c>
      <c r="D33" s="5" t="str">
        <f t="shared" si="0"/>
        <v>비회원-1주차</v>
      </c>
      <c r="E33" s="4">
        <v>44231</v>
      </c>
      <c r="F33" s="5">
        <v>5</v>
      </c>
      <c r="G33" s="13" cm="1">
        <f t="array" ref="G33">F33*INDEX($L$5:$L$11,WEEKDAY(E33,2))*(1-INDEX($M$5:$P$11,WEEKDAY(E33,2),MATCH(F33,$M$3:$P$3,1)))</f>
        <v>34650</v>
      </c>
      <c r="H33" s="24" t="str" cm="1">
        <f t="array" ref="H33">fn비고(B33,F33)</f>
        <v/>
      </c>
    </row>
    <row r="34" spans="1:8" x14ac:dyDescent="0.45">
      <c r="A34" s="2" t="s">
        <v>84</v>
      </c>
      <c r="B34" s="2" t="s">
        <v>93</v>
      </c>
      <c r="C34" s="2" t="s">
        <v>98</v>
      </c>
      <c r="D34" s="5" t="str">
        <f t="shared" si="0"/>
        <v>회원-1주차</v>
      </c>
      <c r="E34" s="4">
        <v>44232</v>
      </c>
      <c r="F34" s="5">
        <v>21</v>
      </c>
      <c r="G34" s="13" cm="1">
        <f t="array" ref="G34">F34*INDEX($L$5:$L$11,WEEKDAY(E34,2))*(1-INDEX($M$5:$P$11,WEEKDAY(E34,2),MATCH(F34,$M$3:$P$3,1)))</f>
        <v>308700</v>
      </c>
      <c r="H34" s="24" t="str" cm="1">
        <f t="array" ref="H34">fn비고(B34,F34)</f>
        <v/>
      </c>
    </row>
  </sheetData>
  <mergeCells count="4">
    <mergeCell ref="J3:J4"/>
    <mergeCell ref="K3:K4"/>
    <mergeCell ref="L3:L4"/>
    <mergeCell ref="J22:K2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6A704-7036-47C0-BD6F-D85BAF1CCFF9}">
  <sheetPr codeName="Sheet5"/>
  <dimension ref="B2:F10"/>
  <sheetViews>
    <sheetView workbookViewId="0">
      <selection activeCell="D7" sqref="D7"/>
    </sheetView>
  </sheetViews>
  <sheetFormatPr defaultRowHeight="17" x14ac:dyDescent="0.45"/>
  <cols>
    <col min="1" max="1" width="3.25" customWidth="1"/>
    <col min="2" max="2" width="7.08203125" bestFit="1" customWidth="1"/>
    <col min="3" max="6" width="14.5" bestFit="1" customWidth="1"/>
    <col min="7" max="7" width="17.1640625" bestFit="1" customWidth="1"/>
    <col min="8" max="8" width="19.1640625" bestFit="1" customWidth="1"/>
  </cols>
  <sheetData>
    <row r="2" spans="2:6" x14ac:dyDescent="0.45">
      <c r="C2" s="26" t="s">
        <v>1</v>
      </c>
      <c r="D2" s="26" t="s">
        <v>161</v>
      </c>
    </row>
    <row r="3" spans="2:6" x14ac:dyDescent="0.45">
      <c r="C3" t="s">
        <v>12</v>
      </c>
      <c r="E3" t="s">
        <v>8</v>
      </c>
    </row>
    <row r="4" spans="2:6" x14ac:dyDescent="0.45">
      <c r="B4" s="26" t="s">
        <v>2</v>
      </c>
      <c r="C4" t="s">
        <v>162</v>
      </c>
      <c r="D4" t="s">
        <v>163</v>
      </c>
      <c r="E4" t="s">
        <v>162</v>
      </c>
      <c r="F4" t="s">
        <v>163</v>
      </c>
    </row>
    <row r="5" spans="2:6" x14ac:dyDescent="0.45">
      <c r="B5" t="s">
        <v>16</v>
      </c>
      <c r="C5" s="27">
        <v>210490</v>
      </c>
      <c r="D5" s="28">
        <v>31</v>
      </c>
      <c r="E5" s="27">
        <v>122506.66666666667</v>
      </c>
      <c r="F5" s="28">
        <v>12</v>
      </c>
    </row>
    <row r="6" spans="2:6" x14ac:dyDescent="0.45">
      <c r="B6" t="s">
        <v>18</v>
      </c>
      <c r="C6" s="27">
        <v>323010</v>
      </c>
      <c r="D6" s="28">
        <v>28</v>
      </c>
      <c r="E6" s="27">
        <v>0</v>
      </c>
      <c r="F6" s="28">
        <v>33</v>
      </c>
    </row>
    <row r="7" spans="2:6" x14ac:dyDescent="0.45">
      <c r="B7" t="s">
        <v>9</v>
      </c>
      <c r="C7" s="27">
        <v>318000</v>
      </c>
      <c r="D7" s="28">
        <v>25</v>
      </c>
      <c r="E7" s="27">
        <v>208825</v>
      </c>
      <c r="F7" s="28">
        <v>11.833333333333334</v>
      </c>
    </row>
    <row r="8" spans="2:6" x14ac:dyDescent="0.45">
      <c r="B8" t="s">
        <v>30</v>
      </c>
      <c r="C8" s="27">
        <v>177496.66666666666</v>
      </c>
      <c r="D8" s="28">
        <v>14.333333333333334</v>
      </c>
      <c r="E8" s="27">
        <v>266315</v>
      </c>
      <c r="F8" s="28">
        <v>17.5</v>
      </c>
    </row>
    <row r="9" spans="2:6" x14ac:dyDescent="0.45">
      <c r="B9" t="s">
        <v>13</v>
      </c>
      <c r="C9" s="27">
        <v>279873.33333333331</v>
      </c>
      <c r="D9" s="28">
        <v>17.333333333333332</v>
      </c>
      <c r="E9" s="27">
        <v>283902</v>
      </c>
      <c r="F9" s="28">
        <v>21.8</v>
      </c>
    </row>
    <row r="10" spans="2:6" x14ac:dyDescent="0.45">
      <c r="B10" t="s">
        <v>160</v>
      </c>
      <c r="C10" s="27">
        <v>260420</v>
      </c>
      <c r="D10" s="28">
        <v>21.09090909090909</v>
      </c>
      <c r="E10" s="27">
        <v>205262</v>
      </c>
      <c r="F10" s="28">
        <v>17.600000000000001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B94EB-8A74-485D-9F60-C43C1DAC8753}">
  <sheetPr codeName="Sheet6" filterMode="1"/>
  <dimension ref="B2:E9"/>
  <sheetViews>
    <sheetView workbookViewId="0">
      <selection activeCell="E4" sqref="E4:E9"/>
    </sheetView>
  </sheetViews>
  <sheetFormatPr defaultRowHeight="17" x14ac:dyDescent="0.45"/>
  <cols>
    <col min="1" max="1" width="3.33203125" customWidth="1"/>
    <col min="2" max="2" width="9.83203125" customWidth="1"/>
    <col min="4" max="4" width="13.08203125" bestFit="1" customWidth="1"/>
    <col min="5" max="5" width="21.08203125" bestFit="1" customWidth="1"/>
  </cols>
  <sheetData>
    <row r="2" spans="2:5" x14ac:dyDescent="0.45">
      <c r="B2" t="s">
        <v>0</v>
      </c>
    </row>
    <row r="3" spans="2:5" x14ac:dyDescent="0.45">
      <c r="B3" s="2" t="s">
        <v>119</v>
      </c>
      <c r="C3" s="2" t="s">
        <v>146</v>
      </c>
      <c r="D3" s="2" t="s">
        <v>147</v>
      </c>
      <c r="E3" s="2" t="s">
        <v>148</v>
      </c>
    </row>
    <row r="4" spans="2:5" x14ac:dyDescent="0.45">
      <c r="B4" s="2" t="s">
        <v>123</v>
      </c>
      <c r="C4" s="2" t="s">
        <v>134</v>
      </c>
      <c r="D4" s="2" t="s">
        <v>135</v>
      </c>
      <c r="E4" s="22" t="s">
        <v>154</v>
      </c>
    </row>
    <row r="5" spans="2:5" x14ac:dyDescent="0.45">
      <c r="B5" s="2" t="s">
        <v>124</v>
      </c>
      <c r="C5" s="2" t="s">
        <v>136</v>
      </c>
      <c r="D5" s="2" t="s">
        <v>137</v>
      </c>
      <c r="E5" s="22" t="s">
        <v>149</v>
      </c>
    </row>
    <row r="6" spans="2:5" x14ac:dyDescent="0.45">
      <c r="B6" s="2" t="s">
        <v>125</v>
      </c>
      <c r="C6" s="2" t="s">
        <v>138</v>
      </c>
      <c r="D6" s="2" t="s">
        <v>139</v>
      </c>
      <c r="E6" s="22" t="s">
        <v>150</v>
      </c>
    </row>
    <row r="7" spans="2:5" x14ac:dyDescent="0.45">
      <c r="B7" s="2" t="s">
        <v>126</v>
      </c>
      <c r="C7" s="2" t="s">
        <v>140</v>
      </c>
      <c r="D7" s="2" t="s">
        <v>141</v>
      </c>
      <c r="E7" s="22" t="s">
        <v>151</v>
      </c>
    </row>
    <row r="8" spans="2:5" hidden="1" x14ac:dyDescent="0.45">
      <c r="B8" s="2" t="s">
        <v>127</v>
      </c>
      <c r="C8" s="2" t="s">
        <v>142</v>
      </c>
      <c r="D8" s="2" t="s">
        <v>143</v>
      </c>
      <c r="E8" s="22" t="s">
        <v>152</v>
      </c>
    </row>
    <row r="9" spans="2:5" x14ac:dyDescent="0.45">
      <c r="B9" s="2" t="s">
        <v>128</v>
      </c>
      <c r="C9" s="2" t="s">
        <v>144</v>
      </c>
      <c r="D9" s="2" t="s">
        <v>145</v>
      </c>
      <c r="E9" s="22" t="s">
        <v>153</v>
      </c>
    </row>
  </sheetData>
  <autoFilter ref="B3:E9" xr:uid="{3D6B94EB-8A74-485D-9F60-C43C1DAC8753}">
    <filterColumn colId="2">
      <customFilters>
        <customFilter val="02*"/>
      </customFilters>
    </filterColumn>
  </autoFilter>
  <phoneticPr fontId="1" type="noConversion"/>
  <dataValidations count="1">
    <dataValidation type="custom" imeMode="halfAlpha" allowBlank="1" showInputMessage="1" showErrorMessage="1" errorTitle="오류" error="다시 입력해 주세요." promptTitle="참가신청" prompt="메일로만 받습니다!" sqref="E4:E9" xr:uid="{216357C3-6760-42F1-846A-2E1C44C3DBDC}">
      <formula1>SEARCH("@",E4)&gt;=2</formula1>
    </dataValidation>
  </dataValidations>
  <hyperlinks>
    <hyperlink ref="E4" r:id="rId1" xr:uid="{110F1FD8-7DA7-44F7-AEF5-C66FF7FE953B}"/>
    <hyperlink ref="E5" r:id="rId2" xr:uid="{6B420AC7-3CDE-4B38-874F-485F2A553977}"/>
    <hyperlink ref="E6" r:id="rId3" xr:uid="{F56F5AC7-5507-4E59-8E91-219FBE41CB5D}"/>
    <hyperlink ref="E7" r:id="rId4" xr:uid="{46522556-8BA8-44D9-AA23-B2FC6D36C50B}"/>
    <hyperlink ref="E8" r:id="rId5" xr:uid="{5E77B6AF-4B69-4E42-A486-4E0972DE5B60}"/>
    <hyperlink ref="E9" r:id="rId6" xr:uid="{775060FC-EC1E-44C7-B21B-1D922E94176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4F6BA-CB74-469F-A71C-5C150AEFE83D}">
  <sheetPr codeName="Sheet7"/>
  <dimension ref="B2:D8"/>
  <sheetViews>
    <sheetView topLeftCell="A7" workbookViewId="0">
      <selection activeCell="O20" sqref="O20"/>
    </sheetView>
  </sheetViews>
  <sheetFormatPr defaultRowHeight="17" x14ac:dyDescent="0.45"/>
  <cols>
    <col min="1" max="1" width="4.75" customWidth="1"/>
    <col min="3" max="3" width="9.08203125" bestFit="1" customWidth="1"/>
    <col min="4" max="4" width="9.33203125" bestFit="1" customWidth="1"/>
  </cols>
  <sheetData>
    <row r="2" spans="2:4" x14ac:dyDescent="0.45">
      <c r="B2" t="s">
        <v>155</v>
      </c>
    </row>
    <row r="3" spans="2:4" x14ac:dyDescent="0.45">
      <c r="B3" s="8" t="s">
        <v>2</v>
      </c>
      <c r="C3" s="8" t="s">
        <v>82</v>
      </c>
      <c r="D3" s="8" t="s">
        <v>83</v>
      </c>
    </row>
    <row r="4" spans="2:4" x14ac:dyDescent="0.45">
      <c r="B4" s="2" t="s">
        <v>18</v>
      </c>
      <c r="C4" s="15">
        <v>30.5</v>
      </c>
      <c r="D4" s="15">
        <v>161505</v>
      </c>
    </row>
    <row r="5" spans="2:4" x14ac:dyDescent="0.45">
      <c r="B5" s="2" t="s">
        <v>13</v>
      </c>
      <c r="C5" s="15">
        <v>20.125</v>
      </c>
      <c r="D5" s="15">
        <v>282391.25</v>
      </c>
    </row>
    <row r="6" spans="2:4" x14ac:dyDescent="0.45">
      <c r="B6" s="2" t="s">
        <v>9</v>
      </c>
      <c r="C6" s="15">
        <v>15.125</v>
      </c>
      <c r="D6" s="15">
        <v>236118.75</v>
      </c>
    </row>
    <row r="7" spans="2:4" x14ac:dyDescent="0.45">
      <c r="B7" s="2" t="s">
        <v>30</v>
      </c>
      <c r="C7" s="15">
        <v>16.1428571428571</v>
      </c>
      <c r="D7" s="15">
        <v>228250</v>
      </c>
    </row>
    <row r="8" spans="2:4" x14ac:dyDescent="0.45">
      <c r="B8" s="2" t="s">
        <v>16</v>
      </c>
      <c r="C8" s="15">
        <v>16.75</v>
      </c>
      <c r="D8" s="15">
        <v>144502.5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B35B6-15EF-4ACE-9A9C-D914C787EFE8}">
  <sheetPr codeName="Sheet8"/>
  <dimension ref="B2:G19"/>
  <sheetViews>
    <sheetView workbookViewId="0">
      <selection activeCell="P7" sqref="P7"/>
    </sheetView>
  </sheetViews>
  <sheetFormatPr defaultRowHeight="17" x14ac:dyDescent="0.45"/>
  <cols>
    <col min="1" max="1" width="2.5" customWidth="1"/>
    <col min="2" max="4" width="7.08203125" bestFit="1" customWidth="1"/>
    <col min="5" max="5" width="12.83203125" bestFit="1" customWidth="1"/>
    <col min="6" max="6" width="11.08203125" bestFit="1" customWidth="1"/>
    <col min="7" max="7" width="12.08203125" customWidth="1"/>
    <col min="8" max="8" width="3" customWidth="1"/>
    <col min="9" max="9" width="10.75" customWidth="1"/>
  </cols>
  <sheetData>
    <row r="2" spans="2:7" x14ac:dyDescent="0.45">
      <c r="B2" t="s">
        <v>0</v>
      </c>
    </row>
    <row r="3" spans="2:7" x14ac:dyDescent="0.45">
      <c r="B3" s="2" t="s">
        <v>1</v>
      </c>
      <c r="C3" s="2" t="s">
        <v>2</v>
      </c>
      <c r="D3" s="3" t="s">
        <v>3</v>
      </c>
      <c r="E3" s="2" t="s">
        <v>4</v>
      </c>
      <c r="F3" s="2" t="s">
        <v>5</v>
      </c>
      <c r="G3" s="2" t="s">
        <v>82</v>
      </c>
    </row>
    <row r="4" spans="2:7" x14ac:dyDescent="0.45">
      <c r="B4" s="2" t="s">
        <v>8</v>
      </c>
      <c r="C4" s="2" t="s">
        <v>16</v>
      </c>
      <c r="D4" s="7" t="s">
        <v>36</v>
      </c>
      <c r="E4" s="5" t="s">
        <v>25</v>
      </c>
      <c r="F4" s="20">
        <v>44247</v>
      </c>
      <c r="G4" s="29">
        <v>5</v>
      </c>
    </row>
    <row r="5" spans="2:7" x14ac:dyDescent="0.45">
      <c r="B5" s="2" t="s">
        <v>12</v>
      </c>
      <c r="C5" s="2" t="s">
        <v>18</v>
      </c>
      <c r="D5" s="7" t="s">
        <v>54</v>
      </c>
      <c r="E5" s="5" t="s">
        <v>20</v>
      </c>
      <c r="F5" s="20">
        <v>44249</v>
      </c>
      <c r="G5" s="29">
        <v>25</v>
      </c>
    </row>
    <row r="6" spans="2:7" x14ac:dyDescent="0.45">
      <c r="B6" s="2" t="s">
        <v>8</v>
      </c>
      <c r="C6" s="2" t="s">
        <v>16</v>
      </c>
      <c r="D6" s="7" t="s">
        <v>17</v>
      </c>
      <c r="E6" s="5" t="s">
        <v>11</v>
      </c>
      <c r="F6" s="20">
        <v>44233</v>
      </c>
      <c r="G6" s="29">
        <v>6</v>
      </c>
    </row>
    <row r="7" spans="2:7" x14ac:dyDescent="0.45">
      <c r="B7" s="2" t="s">
        <v>12</v>
      </c>
      <c r="C7" s="2" t="s">
        <v>30</v>
      </c>
      <c r="D7" s="7" t="s">
        <v>39</v>
      </c>
      <c r="E7" s="5" t="s">
        <v>15</v>
      </c>
      <c r="F7" s="20">
        <v>44231</v>
      </c>
      <c r="G7" s="29">
        <v>50</v>
      </c>
    </row>
    <row r="8" spans="2:7" x14ac:dyDescent="0.45">
      <c r="B8" s="2" t="s">
        <v>8</v>
      </c>
      <c r="C8" s="2" t="s">
        <v>13</v>
      </c>
      <c r="D8" s="7" t="s">
        <v>21</v>
      </c>
      <c r="E8" s="5" t="s">
        <v>11</v>
      </c>
      <c r="F8" s="20">
        <v>44233</v>
      </c>
      <c r="G8" s="29">
        <v>8</v>
      </c>
    </row>
    <row r="9" spans="2:7" x14ac:dyDescent="0.45">
      <c r="B9" s="2" t="s">
        <v>8</v>
      </c>
      <c r="C9" s="2" t="s">
        <v>30</v>
      </c>
      <c r="D9" s="7" t="s">
        <v>53</v>
      </c>
      <c r="E9" s="5" t="s">
        <v>25</v>
      </c>
      <c r="F9" s="20">
        <v>44245</v>
      </c>
      <c r="G9" s="29">
        <v>10</v>
      </c>
    </row>
    <row r="10" spans="2:7" x14ac:dyDescent="0.45">
      <c r="B10" s="2" t="s">
        <v>8</v>
      </c>
      <c r="C10" s="2" t="s">
        <v>16</v>
      </c>
      <c r="D10" s="7" t="s">
        <v>29</v>
      </c>
      <c r="E10" s="5" t="s">
        <v>11</v>
      </c>
      <c r="F10" s="20">
        <v>44231</v>
      </c>
      <c r="G10" s="29">
        <v>25</v>
      </c>
    </row>
    <row r="11" spans="2:7" x14ac:dyDescent="0.45">
      <c r="B11" s="2" t="s">
        <v>8</v>
      </c>
      <c r="C11" s="2" t="s">
        <v>13</v>
      </c>
      <c r="D11" s="7" t="s">
        <v>44</v>
      </c>
      <c r="E11" s="5" t="s">
        <v>23</v>
      </c>
      <c r="F11" s="20">
        <v>44250</v>
      </c>
      <c r="G11" s="29">
        <v>39</v>
      </c>
    </row>
    <row r="12" spans="2:7" x14ac:dyDescent="0.45">
      <c r="B12" s="2" t="s">
        <v>12</v>
      </c>
      <c r="C12" s="2" t="s">
        <v>9</v>
      </c>
      <c r="D12" s="7" t="s">
        <v>35</v>
      </c>
      <c r="E12" s="5" t="s">
        <v>15</v>
      </c>
      <c r="F12" s="20">
        <v>44232</v>
      </c>
      <c r="G12" s="29">
        <v>20</v>
      </c>
    </row>
    <row r="13" spans="2:7" x14ac:dyDescent="0.45">
      <c r="B13" s="2" t="s">
        <v>8</v>
      </c>
      <c r="C13" s="2" t="s">
        <v>9</v>
      </c>
      <c r="D13" s="7" t="s">
        <v>37</v>
      </c>
      <c r="E13" s="5" t="s">
        <v>25</v>
      </c>
      <c r="F13" s="20">
        <v>44248</v>
      </c>
      <c r="G13" s="29">
        <v>35</v>
      </c>
    </row>
    <row r="14" spans="2:7" x14ac:dyDescent="0.45">
      <c r="B14" s="2" t="s">
        <v>8</v>
      </c>
      <c r="C14" s="2" t="s">
        <v>30</v>
      </c>
      <c r="D14" s="7" t="s">
        <v>50</v>
      </c>
      <c r="E14" s="5" t="s">
        <v>28</v>
      </c>
      <c r="F14" s="20">
        <v>44240</v>
      </c>
      <c r="G14" s="29">
        <v>11</v>
      </c>
    </row>
    <row r="15" spans="2:7" x14ac:dyDescent="0.45">
      <c r="B15" s="2" t="s">
        <v>8</v>
      </c>
      <c r="C15" s="2" t="s">
        <v>9</v>
      </c>
      <c r="D15" s="7" t="s">
        <v>45</v>
      </c>
      <c r="E15" s="5" t="s">
        <v>11</v>
      </c>
      <c r="F15" s="20">
        <v>44229</v>
      </c>
      <c r="G15" s="29">
        <v>9</v>
      </c>
    </row>
    <row r="16" spans="2:7" x14ac:dyDescent="0.45">
      <c r="B16" s="2" t="s">
        <v>8</v>
      </c>
      <c r="C16" s="2" t="s">
        <v>13</v>
      </c>
      <c r="D16" s="7" t="s">
        <v>49</v>
      </c>
      <c r="E16" s="5" t="s">
        <v>25</v>
      </c>
      <c r="F16" s="20">
        <v>44246</v>
      </c>
      <c r="G16" s="29">
        <v>37</v>
      </c>
    </row>
    <row r="17" spans="2:7" x14ac:dyDescent="0.45">
      <c r="B17" s="2" t="s">
        <v>12</v>
      </c>
      <c r="C17" s="2" t="s">
        <v>16</v>
      </c>
      <c r="D17" s="2" t="s">
        <v>47</v>
      </c>
      <c r="E17" s="5" t="s">
        <v>15</v>
      </c>
      <c r="F17" s="20">
        <v>44231</v>
      </c>
      <c r="G17" s="29">
        <v>31</v>
      </c>
    </row>
    <row r="18" spans="2:7" x14ac:dyDescent="0.45">
      <c r="B18" s="2" t="s">
        <v>12</v>
      </c>
      <c r="C18" s="2" t="s">
        <v>9</v>
      </c>
      <c r="D18" s="2" t="s">
        <v>43</v>
      </c>
      <c r="E18" s="5" t="s">
        <v>42</v>
      </c>
      <c r="F18" s="20">
        <v>44237</v>
      </c>
      <c r="G18" s="29">
        <v>29</v>
      </c>
    </row>
    <row r="19" spans="2:7" x14ac:dyDescent="0.45">
      <c r="B19" s="2" t="s">
        <v>8</v>
      </c>
      <c r="C19" s="2" t="s">
        <v>18</v>
      </c>
      <c r="D19" s="2" t="s">
        <v>24</v>
      </c>
      <c r="E19" s="5" t="s">
        <v>23</v>
      </c>
      <c r="F19" s="20">
        <v>44249</v>
      </c>
      <c r="G19" s="29">
        <v>37</v>
      </c>
    </row>
  </sheetData>
  <phoneticPr fontId="1" type="noConversion"/>
  <conditionalFormatting sqref="F4:F19">
    <cfRule type="expression" dxfId="0" priority="1">
      <formula>WEKDAY($F4,2)&gt;=6</formula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대여관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진행여부">
                <anchor moveWithCells="1" sizeWithCells="1">
                  <from>
                    <xdr:col>8</xdr:col>
                    <xdr:colOff>0</xdr:colOff>
                    <xdr:row>5</xdr:row>
                    <xdr:rowOff>0</xdr:rowOff>
                  </from>
                  <to>
                    <xdr:col>9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A87F-F111-40BC-8630-4D911EE7A340}">
  <sheetPr codeName="Sheet1"/>
  <dimension ref="A2:G21"/>
  <sheetViews>
    <sheetView tabSelected="1" workbookViewId="0">
      <selection activeCell="M14" sqref="M14"/>
    </sheetView>
  </sheetViews>
  <sheetFormatPr defaultRowHeight="17" x14ac:dyDescent="0.45"/>
  <cols>
    <col min="1" max="1" width="10.75" customWidth="1"/>
    <col min="2" max="2" width="8.58203125" customWidth="1"/>
    <col min="3" max="3" width="12.25" customWidth="1"/>
    <col min="4" max="4" width="14.58203125" customWidth="1"/>
    <col min="5" max="5" width="16.58203125" customWidth="1"/>
    <col min="6" max="6" width="4.5" customWidth="1"/>
    <col min="7" max="7" width="9.33203125" bestFit="1" customWidth="1"/>
    <col min="8" max="9" width="7.83203125" bestFit="1" customWidth="1"/>
  </cols>
  <sheetData>
    <row r="2" spans="1:7" x14ac:dyDescent="0.45">
      <c r="A2" t="s">
        <v>55</v>
      </c>
      <c r="G2" s="1"/>
    </row>
    <row r="3" spans="1:7" x14ac:dyDescent="0.45">
      <c r="A3" s="2" t="s">
        <v>157</v>
      </c>
      <c r="B3" s="2" t="s">
        <v>79</v>
      </c>
      <c r="C3" s="2" t="s">
        <v>80</v>
      </c>
      <c r="D3" s="2" t="s">
        <v>56</v>
      </c>
      <c r="E3" s="2" t="s">
        <v>158</v>
      </c>
      <c r="G3" s="2" t="s">
        <v>80</v>
      </c>
    </row>
    <row r="4" spans="1:7" x14ac:dyDescent="0.45">
      <c r="A4" s="5" t="s">
        <v>156</v>
      </c>
      <c r="B4" s="5" t="s">
        <v>8</v>
      </c>
      <c r="C4" s="5" t="s">
        <v>18</v>
      </c>
      <c r="D4" s="23">
        <v>44230</v>
      </c>
      <c r="E4" s="5">
        <v>5</v>
      </c>
      <c r="G4" s="2" t="s">
        <v>91</v>
      </c>
    </row>
    <row r="5" spans="1:7" x14ac:dyDescent="0.45">
      <c r="A5" s="5"/>
      <c r="B5" s="5"/>
      <c r="C5" s="5"/>
      <c r="D5" s="5"/>
      <c r="E5" s="5"/>
      <c r="G5" s="2" t="s">
        <v>88</v>
      </c>
    </row>
    <row r="6" spans="1:7" x14ac:dyDescent="0.45">
      <c r="A6" s="5"/>
      <c r="B6" s="5"/>
      <c r="C6" s="5"/>
      <c r="D6" s="5"/>
      <c r="E6" s="5"/>
      <c r="G6" s="2" t="s">
        <v>85</v>
      </c>
    </row>
    <row r="7" spans="1:7" x14ac:dyDescent="0.45">
      <c r="A7" s="5"/>
      <c r="B7" s="5"/>
      <c r="C7" s="5"/>
      <c r="D7" s="5"/>
      <c r="E7" s="5"/>
      <c r="G7" s="2" t="s">
        <v>93</v>
      </c>
    </row>
    <row r="8" spans="1:7" x14ac:dyDescent="0.45">
      <c r="A8" s="5"/>
      <c r="B8" s="5"/>
      <c r="C8" s="5"/>
      <c r="D8" s="5"/>
      <c r="E8" s="5"/>
      <c r="G8" s="2" t="s">
        <v>90</v>
      </c>
    </row>
    <row r="9" spans="1:7" x14ac:dyDescent="0.45">
      <c r="A9" s="5"/>
      <c r="B9" s="5"/>
      <c r="C9" s="5"/>
      <c r="D9" s="5"/>
      <c r="E9" s="5"/>
    </row>
    <row r="10" spans="1:7" x14ac:dyDescent="0.45">
      <c r="A10" s="5"/>
      <c r="B10" s="5"/>
      <c r="C10" s="5"/>
      <c r="D10" s="5"/>
      <c r="E10" s="5"/>
    </row>
    <row r="11" spans="1:7" x14ac:dyDescent="0.45">
      <c r="A11" s="5"/>
      <c r="B11" s="5"/>
      <c r="C11" s="5"/>
      <c r="D11" s="5"/>
      <c r="E11" s="5"/>
    </row>
    <row r="12" spans="1:7" x14ac:dyDescent="0.45">
      <c r="A12" s="5"/>
      <c r="B12" s="5"/>
      <c r="C12" s="5"/>
      <c r="D12" s="5"/>
      <c r="E12" s="5"/>
    </row>
    <row r="13" spans="1:7" x14ac:dyDescent="0.45">
      <c r="A13" s="5"/>
      <c r="B13" s="5"/>
      <c r="C13" s="5"/>
      <c r="D13" s="5"/>
      <c r="E13" s="5"/>
    </row>
    <row r="14" spans="1:7" x14ac:dyDescent="0.45">
      <c r="A14" s="5"/>
      <c r="B14" s="5"/>
      <c r="C14" s="5"/>
      <c r="D14" s="5"/>
      <c r="E14" s="5"/>
    </row>
    <row r="15" spans="1:7" x14ac:dyDescent="0.45">
      <c r="A15" s="5"/>
      <c r="B15" s="5"/>
      <c r="C15" s="5"/>
      <c r="D15" s="5"/>
      <c r="E15" s="5"/>
    </row>
    <row r="16" spans="1:7" x14ac:dyDescent="0.45">
      <c r="A16" s="5"/>
      <c r="B16" s="5"/>
      <c r="C16" s="5"/>
      <c r="D16" s="5"/>
      <c r="E16" s="5"/>
    </row>
    <row r="17" spans="1:5" x14ac:dyDescent="0.45">
      <c r="A17" s="5"/>
      <c r="B17" s="5"/>
      <c r="C17" s="5"/>
      <c r="D17" s="5"/>
      <c r="E17" s="5"/>
    </row>
    <row r="18" spans="1:5" x14ac:dyDescent="0.45">
      <c r="A18" s="5"/>
      <c r="B18" s="5"/>
      <c r="C18" s="5"/>
      <c r="D18" s="5"/>
      <c r="E18" s="5"/>
    </row>
    <row r="19" spans="1:5" x14ac:dyDescent="0.45">
      <c r="A19" s="5"/>
      <c r="B19" s="5"/>
      <c r="C19" s="5"/>
      <c r="D19" s="5"/>
      <c r="E19" s="5"/>
    </row>
    <row r="20" spans="1:5" x14ac:dyDescent="0.45">
      <c r="A20" s="5"/>
      <c r="B20" s="5"/>
      <c r="C20" s="5"/>
      <c r="D20" s="5"/>
      <c r="E20" s="5"/>
    </row>
    <row r="21" spans="1:5" x14ac:dyDescent="0.45">
      <c r="A21" s="5"/>
      <c r="B21" s="5"/>
      <c r="C21" s="5"/>
      <c r="D21" s="5"/>
      <c r="E21" s="5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신청">
          <controlPr defaultSize="0" autoLine="0" r:id="rId4">
            <anchor moveWithCells="1">
              <from>
                <xdr:col>4</xdr:col>
                <xdr:colOff>171450</xdr:colOff>
                <xdr:row>0</xdr:row>
                <xdr:rowOff>50800</xdr:rowOff>
              </from>
              <to>
                <xdr:col>4</xdr:col>
                <xdr:colOff>1162050</xdr:colOff>
                <xdr:row>1</xdr:row>
                <xdr:rowOff>139700</xdr:rowOff>
              </to>
            </anchor>
          </controlPr>
        </control>
      </mc:Choice>
      <mc:Fallback>
        <control shapeId="2049" r:id="rId3" name="cmd신청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CD45DDA-AE13-48BD-9061-06E0AF2BDBF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'기본작업-2'!Print_Area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민희 최</cp:lastModifiedBy>
  <dcterms:created xsi:type="dcterms:W3CDTF">2023-05-12T10:51:28Z</dcterms:created>
  <dcterms:modified xsi:type="dcterms:W3CDTF">2026-09-17T04:14:41Z</dcterms:modified>
</cp:coreProperties>
</file>