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1w0o\OneDrive\문서\시나공ITQ\"/>
    </mc:Choice>
  </mc:AlternateContent>
  <xr:revisionPtr revIDLastSave="0" documentId="13_ncr:1_{0AF76A76-F194-4235-95B2-FD12A87BCCA5}" xr6:coauthVersionLast="47" xr6:coauthVersionMax="47" xr10:uidLastSave="{00000000-0000-0000-0000-000000000000}"/>
  <bookViews>
    <workbookView xWindow="-108" yWindow="-108" windowWidth="23256" windowHeight="12456" activeTab="3" xr2:uid="{2839B834-CD20-4EB0-BFA9-9F8758173CC6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<sst xmlns="http://schemas.openxmlformats.org/spreadsheetml/2006/main" count="118" uniqueCount="53">
  <si>
    <t>상품코드</t>
    <phoneticPr fontId="1" type="noConversion"/>
  </si>
  <si>
    <t>상품명</t>
    <phoneticPr fontId="1" type="noConversion"/>
  </si>
  <si>
    <t>구분</t>
  </si>
  <si>
    <t>구분</t>
    <phoneticPr fontId="1" type="noConversion"/>
  </si>
  <si>
    <t>단가
(단위:원)</t>
    <phoneticPr fontId="1" type="noConversion"/>
  </si>
  <si>
    <t>전월판매량</t>
    <phoneticPr fontId="1" type="noConversion"/>
  </si>
  <si>
    <t>당월판매량</t>
  </si>
  <si>
    <t>당월판매량</t>
    <phoneticPr fontId="1" type="noConversion"/>
  </si>
  <si>
    <t>포장
단위</t>
    <phoneticPr fontId="1" type="noConversion"/>
  </si>
  <si>
    <t>지역</t>
    <phoneticPr fontId="1" type="noConversion"/>
  </si>
  <si>
    <t>비고</t>
    <phoneticPr fontId="1" type="noConversion"/>
  </si>
  <si>
    <t>M25-02</t>
    <phoneticPr fontId="1" type="noConversion"/>
  </si>
  <si>
    <t>B29-03</t>
    <phoneticPr fontId="1" type="noConversion"/>
  </si>
  <si>
    <t>B32-02</t>
    <phoneticPr fontId="1" type="noConversion"/>
  </si>
  <si>
    <t>S19-01</t>
    <phoneticPr fontId="1" type="noConversion"/>
  </si>
  <si>
    <t>M20-02</t>
    <phoneticPr fontId="1" type="noConversion"/>
  </si>
  <si>
    <t>B37-02</t>
    <phoneticPr fontId="1" type="noConversion"/>
  </si>
  <si>
    <t>M15-01</t>
    <phoneticPr fontId="1" type="noConversion"/>
  </si>
  <si>
    <t>M14-03</t>
    <phoneticPr fontId="1" type="noConversion"/>
  </si>
  <si>
    <t>살치살 스테이크</t>
    <phoneticPr fontId="1" type="noConversion"/>
  </si>
  <si>
    <t>딱새우</t>
    <phoneticPr fontId="1" type="noConversion"/>
  </si>
  <si>
    <t>등심 스테이크</t>
    <phoneticPr fontId="1" type="noConversion"/>
  </si>
  <si>
    <t>돌산 갓김치</t>
    <phoneticPr fontId="1" type="noConversion"/>
  </si>
  <si>
    <t>랍스터 테일</t>
    <phoneticPr fontId="1" type="noConversion"/>
  </si>
  <si>
    <t>대봉 곶감</t>
    <phoneticPr fontId="1" type="noConversion"/>
  </si>
  <si>
    <t>촹토 고구마</t>
    <phoneticPr fontId="1" type="noConversion"/>
  </si>
  <si>
    <t>농산물</t>
  </si>
  <si>
    <t>농산물</t>
    <phoneticPr fontId="1" type="noConversion"/>
  </si>
  <si>
    <t>축산물</t>
  </si>
  <si>
    <t>축산물</t>
    <phoneticPr fontId="1" type="noConversion"/>
  </si>
  <si>
    <t>수산물</t>
  </si>
  <si>
    <t>수산물</t>
    <phoneticPr fontId="1" type="noConversion"/>
  </si>
  <si>
    <t>20kg</t>
    <phoneticPr fontId="1" type="noConversion"/>
  </si>
  <si>
    <t>500g</t>
    <phoneticPr fontId="1" type="noConversion"/>
  </si>
  <si>
    <t>1kg</t>
    <phoneticPr fontId="1" type="noConversion"/>
  </si>
  <si>
    <t>2kg</t>
    <phoneticPr fontId="1" type="noConversion"/>
  </si>
  <si>
    <t>480g</t>
    <phoneticPr fontId="1" type="noConversion"/>
  </si>
  <si>
    <t>30구</t>
    <phoneticPr fontId="1" type="noConversion"/>
  </si>
  <si>
    <t>10kg</t>
    <phoneticPr fontId="1" type="noConversion"/>
  </si>
  <si>
    <t>최대 전월판매량</t>
    <phoneticPr fontId="1" type="noConversion"/>
  </si>
  <si>
    <t>수산물 특산품 수</t>
    <phoneticPr fontId="1" type="noConversion"/>
  </si>
  <si>
    <t>농산물 당월판매량의 평균</t>
    <phoneticPr fontId="1" type="noConversion"/>
  </si>
  <si>
    <t>백진주 쌀</t>
  </si>
  <si>
    <t>백진주 쌀</t>
    <phoneticPr fontId="1" type="noConversion"/>
  </si>
  <si>
    <t>&lt;&gt;수산물</t>
    <phoneticPr fontId="1" type="noConversion"/>
  </si>
  <si>
    <t>&lt;=2000</t>
    <phoneticPr fontId="1" type="noConversion"/>
  </si>
  <si>
    <t>총합계</t>
  </si>
  <si>
    <t>개수 : 상품명</t>
  </si>
  <si>
    <t>평균 : 단가(단위:원)</t>
  </si>
  <si>
    <t>1-1000</t>
  </si>
  <si>
    <t>1001-2000</t>
  </si>
  <si>
    <t>2001-3000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</si>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</sst>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#0&quot;EA&quot;"/>
  </numFmts>
  <fonts count="3" x14ac:knownFonts="1"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sz val="11"/>
      <color theme="1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77" fontId="0" fillId="0" borderId="25" xfId="0" applyNumberFormat="1" applyFill="1" applyBorder="1" applyAlignment="1">
      <alignment horizontal="right" vertical="center"/>
    </xf>
    <xf numFmtId="0" fontId="0" fillId="0" borderId="2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righ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numFmt numFmtId="177" formatCode="#,##0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2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/>
              <a:t>농산물 및 축산물의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촹토 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_(* #,##0_);_(* \(#,##0\);_(* "-"_);_(@_)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7-4F21-866A-A862F2B7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overlap val="-25"/>
        <c:axId val="520606336"/>
        <c:axId val="526312496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7-4F21-866A-A862F2B778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촹토 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#,##0"EA"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7-4F21-866A-A862F2B7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75344"/>
        <c:axId val="526320176"/>
      </c:lineChart>
      <c:catAx>
        <c:axId val="52060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26312496"/>
        <c:crosses val="autoZero"/>
        <c:auto val="1"/>
        <c:lblAlgn val="ctr"/>
        <c:lblOffset val="100"/>
        <c:noMultiLvlLbl val="0"/>
      </c:catAx>
      <c:valAx>
        <c:axId val="52631249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20606336"/>
        <c:crosses val="autoZero"/>
        <c:crossBetween val="between"/>
        <c:majorUnit val="20000"/>
      </c:valAx>
      <c:valAx>
        <c:axId val="526320176"/>
        <c:scaling>
          <c:orientation val="minMax"/>
        </c:scaling>
        <c:delete val="0"/>
        <c:axPos val="r"/>
        <c:numFmt formatCode="#,##0&quot;EA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46475344"/>
        <c:crosses val="max"/>
        <c:crossBetween val="between"/>
        <c:majorUnit val="600"/>
      </c:valAx>
      <c:catAx>
        <c:axId val="946475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632017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>
      <a:solidFill>
        <a:schemeClr val="tx1"/>
      </a:solidFill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2EC441-9472-47DE-8B1E-8E8E68D908A0}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68580</xdr:rowOff>
    </xdr:from>
    <xdr:to>
      <xdr:col>6</xdr:col>
      <xdr:colOff>510540</xdr:colOff>
      <xdr:row>2</xdr:row>
      <xdr:rowOff>190500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E771980B-7180-02AF-AABB-E31C71240AB2}"/>
            </a:ext>
          </a:extLst>
        </xdr:cNvPr>
        <xdr:cNvSpPr/>
      </xdr:nvSpPr>
      <xdr:spPr>
        <a:xfrm>
          <a:off x="137160" y="68580"/>
          <a:ext cx="5044440" cy="670560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7</xdr:col>
      <xdr:colOff>15240</xdr:colOff>
      <xdr:row>0</xdr:row>
      <xdr:rowOff>137160</xdr:rowOff>
    </xdr:from>
    <xdr:to>
      <xdr:col>10</xdr:col>
      <xdr:colOff>7620</xdr:colOff>
      <xdr:row>2</xdr:row>
      <xdr:rowOff>213360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168E2E54-ABCB-5B49-4937-9E13366D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137160"/>
          <a:ext cx="240030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67778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AF62BBD-8FEB-B1CB-8079-5FE21358A6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0.46606</cdr:x>
      <cdr:y>0.1845</cdr:y>
    </cdr:from>
    <cdr:to>
      <cdr:x>0.63526</cdr:x>
      <cdr:y>0.26977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1DE3DE2C-5B85-9AC6-0DD6-8F3349A1E301}"/>
            </a:ext>
          </a:extLst>
        </cdr:cNvPr>
        <cdr:cNvSpPr/>
      </cdr:nvSpPr>
      <cdr:spPr>
        <a:xfrm xmlns:a="http://schemas.openxmlformats.org/drawingml/2006/main">
          <a:off x="4327410" y="1119479"/>
          <a:ext cx="1571037" cy="517407"/>
        </a:xfrm>
        <a:prstGeom xmlns:a="http://schemas.openxmlformats.org/drawingml/2006/main" prst="wedgeEllipseCallout">
          <a:avLst>
            <a:gd name="adj1" fmla="val 86353"/>
            <a:gd name="adj2" fmla="val -17500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강윤영" refreshedDate="46207.955304282405" createdVersion="8" refreshedVersion="8" minRefreshableVersion="3" recordCount="8" xr:uid="{3A13C023-7CF5-42BB-8C77-9B8C72FB7E35}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/>
    </cacheField>
    <cacheField name="구분" numFmtId="0">
      <sharedItems count="3">
        <s v="농산물"/>
        <s v="축산물"/>
        <s v="수산물"/>
      </sharedItems>
    </cacheField>
    <cacheField name="단가_x000a_(단위:원)" numFmtId="41">
      <sharedItems containsSemiMixedTypes="0" containsString="0" containsNumber="1" containsInteger="1" minValue="13900" maxValue="80000"/>
    </cacheField>
    <cacheField name="전월판매량" numFmtId="177">
      <sharedItems containsSemiMixedTypes="0" containsString="0" containsNumber="1" containsInteger="1" minValue="824" maxValue="2361"/>
    </cacheField>
    <cacheField name="당월판매량" numFmtId="177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s v="백진주 쌀"/>
    <x v="0"/>
    <n v="70000"/>
    <n v="1820"/>
    <x v="0"/>
    <s v="20kg"/>
  </r>
  <r>
    <s v="B29-03"/>
    <s v="살치살 스테이크"/>
    <x v="1"/>
    <n v="30000"/>
    <n v="1892"/>
    <x v="1"/>
    <s v="500g"/>
  </r>
  <r>
    <s v="B32-02"/>
    <s v="딱새우"/>
    <x v="2"/>
    <n v="13900"/>
    <n v="891"/>
    <x v="2"/>
    <s v="1kg"/>
  </r>
  <r>
    <s v="S19-01"/>
    <s v="등심 스테이크"/>
    <x v="1"/>
    <n v="36000"/>
    <n v="1020"/>
    <x v="3"/>
    <s v="500g"/>
  </r>
  <r>
    <s v="M20-02"/>
    <s v="돌산 갓김치"/>
    <x v="0"/>
    <n v="19000"/>
    <n v="1457"/>
    <x v="4"/>
    <s v="2kg"/>
  </r>
  <r>
    <s v="B37-02"/>
    <s v="랍스터 테일"/>
    <x v="2"/>
    <n v="32000"/>
    <n v="824"/>
    <x v="5"/>
    <s v="480g"/>
  </r>
  <r>
    <s v="M15-01"/>
    <s v="대봉 곶감"/>
    <x v="0"/>
    <n v="80000"/>
    <n v="2361"/>
    <x v="6"/>
    <s v="30구"/>
  </r>
  <r>
    <s v="M14-03"/>
    <s v="촹토 고구마"/>
    <x v="0"/>
    <n v="27500"/>
    <n v="941"/>
    <x v="7"/>
    <s v="10k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C93A32-F8FF-4803-A0C5-371530B0EFF3}" name="피벗 테이블1" cacheId="5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당월판매량" colHeaderCaption="구분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7" showAll="0"/>
    <pivotField axis="axisRow" numFmtId="177" showAll="0">
      <items count="6">
        <item x="0"/>
        <item x="1"/>
        <item x="2"/>
        <item x="3"/>
        <item x="4"/>
        <item t="default"/>
      </items>
    </pivotField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(단위:원)" fld="3" subtotal="average" baseField="5" baseItem="0" numFmtId="41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AC553C-A66A-4242-A0DA-62FAAA49F36B}" name="표1" displayName="표1" ref="B18:D22" totalsRowShown="0" headerRowBorderDxfId="10" tableBorderDxfId="11" totalsRowBorderDxfId="9">
  <autoFilter ref="B18:D22" xr:uid="{4FAC553C-A66A-4242-A0DA-62FAAA49F36B}"/>
  <tableColumns count="3">
    <tableColumn id="1" xr3:uid="{20FD5B13-9174-414B-9694-B3C0799227ED}" name="구분" dataDxfId="8"/>
    <tableColumn id="2" xr3:uid="{D8A274D4-AFB1-4BE2-A993-B68BDB50925E}" name="단가_x000a_(단위:원)" dataDxfId="7" dataCellStyle="쉼표 [0]"/>
    <tableColumn id="3" xr3:uid="{FB181A8B-4170-4AED-97DD-E734AA747608}" name="당월판매량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F3E3-080B-4E57-AB40-0583E358EBC7}">
  <dimension ref="B1:J14"/>
  <sheetViews>
    <sheetView workbookViewId="0">
      <selection activeCell="G11" activeCellId="8" sqref="C4:C6 C8:C9 C11:C12 E4:E6 E8:E9 E11:E12 G4:G6 G8:G9 G11:G12"/>
    </sheetView>
  </sheetViews>
  <sheetFormatPr defaultRowHeight="14.4" x14ac:dyDescent="0.25"/>
  <cols>
    <col min="1" max="1" width="1.69921875" style="1" customWidth="1"/>
    <col min="2" max="2" width="10.796875" style="1" customWidth="1"/>
    <col min="3" max="3" width="15.8984375" style="1" customWidth="1"/>
    <col min="4" max="4" width="10.5" style="1" customWidth="1"/>
    <col min="5" max="5" width="11.8984375" style="1" customWidth="1"/>
    <col min="6" max="6" width="10.5" style="1" customWidth="1"/>
    <col min="7" max="7" width="10.09765625" style="1" customWidth="1"/>
    <col min="8" max="8" width="11.796875" style="1" customWidth="1"/>
    <col min="9" max="9" width="11" style="1" customWidth="1"/>
    <col min="10" max="16384" width="8.796875" style="1"/>
  </cols>
  <sheetData>
    <row r="1" spans="2:10" ht="22.05" customHeight="1" x14ac:dyDescent="0.25"/>
    <row r="2" spans="2:10" ht="22.05" customHeight="1" x14ac:dyDescent="0.25"/>
    <row r="3" spans="2:10" ht="22.05" customHeight="1" thickBot="1" x14ac:dyDescent="0.3"/>
    <row r="4" spans="2:10" ht="29.4" thickBot="1" x14ac:dyDescent="0.3">
      <c r="B4" s="27" t="s">
        <v>0</v>
      </c>
      <c r="C4" s="28" t="s">
        <v>1</v>
      </c>
      <c r="D4" s="28" t="s">
        <v>3</v>
      </c>
      <c r="E4" s="29" t="s">
        <v>4</v>
      </c>
      <c r="F4" s="28" t="s">
        <v>5</v>
      </c>
      <c r="G4" s="28" t="s">
        <v>7</v>
      </c>
      <c r="H4" s="29" t="s">
        <v>8</v>
      </c>
      <c r="I4" s="28" t="s">
        <v>9</v>
      </c>
      <c r="J4" s="30" t="s">
        <v>10</v>
      </c>
    </row>
    <row r="5" spans="2:10" x14ac:dyDescent="0.25">
      <c r="B5" s="3" t="s">
        <v>11</v>
      </c>
      <c r="C5" s="4" t="s">
        <v>43</v>
      </c>
      <c r="D5" s="4" t="s">
        <v>27</v>
      </c>
      <c r="E5" s="20">
        <v>70000</v>
      </c>
      <c r="F5" s="32">
        <v>1820</v>
      </c>
      <c r="G5" s="32">
        <v>2045</v>
      </c>
      <c r="H5" s="23" t="s">
        <v>32</v>
      </c>
      <c r="I5" s="4" t="str">
        <f t="shared" ref="I5:I12" si="0">CHOOSE(RIGHT(B5,1),"경기","전라","충청")</f>
        <v>전라</v>
      </c>
      <c r="J5" s="5" t="str">
        <f t="shared" ref="J5:J12" si="1">IF(AND(F5&gt;=1000,F5&gt;G5),"▼","")</f>
        <v/>
      </c>
    </row>
    <row r="6" spans="2:10" x14ac:dyDescent="0.25">
      <c r="B6" s="6" t="s">
        <v>12</v>
      </c>
      <c r="C6" s="2" t="s">
        <v>19</v>
      </c>
      <c r="D6" s="2" t="s">
        <v>29</v>
      </c>
      <c r="E6" s="21">
        <v>30000</v>
      </c>
      <c r="F6" s="33">
        <v>1892</v>
      </c>
      <c r="G6" s="33">
        <v>1520</v>
      </c>
      <c r="H6" s="24" t="s">
        <v>33</v>
      </c>
      <c r="I6" s="2" t="str">
        <f t="shared" si="0"/>
        <v>충청</v>
      </c>
      <c r="J6" s="7" t="str">
        <f t="shared" si="1"/>
        <v>▼</v>
      </c>
    </row>
    <row r="7" spans="2:10" x14ac:dyDescent="0.25">
      <c r="B7" s="6" t="s">
        <v>13</v>
      </c>
      <c r="C7" s="2" t="s">
        <v>20</v>
      </c>
      <c r="D7" s="2" t="s">
        <v>31</v>
      </c>
      <c r="E7" s="21">
        <v>13900</v>
      </c>
      <c r="F7" s="33">
        <v>891</v>
      </c>
      <c r="G7" s="33">
        <v>950</v>
      </c>
      <c r="H7" s="24" t="s">
        <v>34</v>
      </c>
      <c r="I7" s="2" t="str">
        <f t="shared" si="0"/>
        <v>전라</v>
      </c>
      <c r="J7" s="7" t="str">
        <f t="shared" si="1"/>
        <v/>
      </c>
    </row>
    <row r="8" spans="2:10" x14ac:dyDescent="0.25">
      <c r="B8" s="6" t="s">
        <v>14</v>
      </c>
      <c r="C8" s="2" t="s">
        <v>21</v>
      </c>
      <c r="D8" s="2" t="s">
        <v>29</v>
      </c>
      <c r="E8" s="21">
        <v>36000</v>
      </c>
      <c r="F8" s="33">
        <v>1020</v>
      </c>
      <c r="G8" s="33">
        <v>805</v>
      </c>
      <c r="H8" s="24" t="s">
        <v>33</v>
      </c>
      <c r="I8" s="2" t="str">
        <f t="shared" si="0"/>
        <v>경기</v>
      </c>
      <c r="J8" s="7" t="str">
        <f t="shared" si="1"/>
        <v>▼</v>
      </c>
    </row>
    <row r="9" spans="2:10" x14ac:dyDescent="0.25">
      <c r="B9" s="6" t="s">
        <v>15</v>
      </c>
      <c r="C9" s="2" t="s">
        <v>22</v>
      </c>
      <c r="D9" s="2" t="s">
        <v>27</v>
      </c>
      <c r="E9" s="21">
        <v>19000</v>
      </c>
      <c r="F9" s="33">
        <v>1457</v>
      </c>
      <c r="G9" s="33">
        <v>1852</v>
      </c>
      <c r="H9" s="24" t="s">
        <v>35</v>
      </c>
      <c r="I9" s="2" t="str">
        <f t="shared" si="0"/>
        <v>전라</v>
      </c>
      <c r="J9" s="7" t="str">
        <f t="shared" si="1"/>
        <v/>
      </c>
    </row>
    <row r="10" spans="2:10" x14ac:dyDescent="0.25">
      <c r="B10" s="6" t="s">
        <v>16</v>
      </c>
      <c r="C10" s="2" t="s">
        <v>23</v>
      </c>
      <c r="D10" s="2" t="s">
        <v>31</v>
      </c>
      <c r="E10" s="21">
        <v>32000</v>
      </c>
      <c r="F10" s="33">
        <v>824</v>
      </c>
      <c r="G10" s="33">
        <v>1820</v>
      </c>
      <c r="H10" s="24" t="s">
        <v>36</v>
      </c>
      <c r="I10" s="2" t="str">
        <f t="shared" si="0"/>
        <v>전라</v>
      </c>
      <c r="J10" s="7" t="str">
        <f t="shared" si="1"/>
        <v/>
      </c>
    </row>
    <row r="11" spans="2:10" x14ac:dyDescent="0.25">
      <c r="B11" s="6" t="s">
        <v>17</v>
      </c>
      <c r="C11" s="2" t="s">
        <v>24</v>
      </c>
      <c r="D11" s="2" t="s">
        <v>27</v>
      </c>
      <c r="E11" s="21">
        <v>80000</v>
      </c>
      <c r="F11" s="33">
        <v>2361</v>
      </c>
      <c r="G11" s="33">
        <v>2505</v>
      </c>
      <c r="H11" s="24" t="s">
        <v>37</v>
      </c>
      <c r="I11" s="2" t="str">
        <f t="shared" si="0"/>
        <v>경기</v>
      </c>
      <c r="J11" s="7" t="str">
        <f t="shared" si="1"/>
        <v/>
      </c>
    </row>
    <row r="12" spans="2:10" ht="15" thickBot="1" x14ac:dyDescent="0.3">
      <c r="B12" s="8" t="s">
        <v>18</v>
      </c>
      <c r="C12" s="9" t="s">
        <v>25</v>
      </c>
      <c r="D12" s="9" t="s">
        <v>27</v>
      </c>
      <c r="E12" s="22">
        <v>27500</v>
      </c>
      <c r="F12" s="34">
        <v>941</v>
      </c>
      <c r="G12" s="34">
        <v>1653</v>
      </c>
      <c r="H12" s="25" t="s">
        <v>38</v>
      </c>
      <c r="I12" s="9" t="str">
        <f t="shared" si="0"/>
        <v>충청</v>
      </c>
      <c r="J12" s="10" t="str">
        <f t="shared" si="1"/>
        <v/>
      </c>
    </row>
    <row r="13" spans="2:10" x14ac:dyDescent="0.25">
      <c r="B13" s="17" t="s">
        <v>39</v>
      </c>
      <c r="C13" s="12"/>
      <c r="D13" s="13"/>
      <c r="E13" s="4">
        <f>MAX(전월판매량)</f>
        <v>2361</v>
      </c>
      <c r="F13" s="18"/>
      <c r="G13" s="11" t="s">
        <v>41</v>
      </c>
      <c r="H13" s="12"/>
      <c r="I13" s="13"/>
      <c r="J13" s="5">
        <f>ROUNDDOWN(DAVERAGE(B4:H12,G4,D4:D5),0)</f>
        <v>2013</v>
      </c>
    </row>
    <row r="14" spans="2:10" ht="15" thickBot="1" x14ac:dyDescent="0.3">
      <c r="B14" s="14" t="s">
        <v>40</v>
      </c>
      <c r="C14" s="15"/>
      <c r="D14" s="16"/>
      <c r="E14" s="9" t="str">
        <f>COUNTIF(D5:D12,"수산물")&amp;"개"</f>
        <v>2개</v>
      </c>
      <c r="F14" s="19"/>
      <c r="G14" s="31" t="s">
        <v>1</v>
      </c>
      <c r="H14" s="9" t="s">
        <v>42</v>
      </c>
      <c r="I14" s="31" t="s">
        <v>7</v>
      </c>
      <c r="J14" s="10">
        <f>VLOOKUP(H14,C5:H12,5,0)</f>
        <v>2045</v>
      </c>
    </row>
  </sheetData>
  <mergeCells count="4">
    <mergeCell ref="G13:I13"/>
    <mergeCell ref="F13:F14"/>
    <mergeCell ref="B14:D14"/>
    <mergeCell ref="B13:D13"/>
  </mergeCells>
  <phoneticPr fontId="1" type="noConversion"/>
  <conditionalFormatting sqref="B5:J12">
    <cfRule type="expression" dxfId="13" priority="1">
      <formula>$G5&gt;=2000</formula>
    </cfRule>
  </conditionalFormatting>
  <dataValidations count="1">
    <dataValidation type="list" allowBlank="1" showInputMessage="1" showErrorMessage="1" sqref="H14" xr:uid="{11F72E84-7C6E-4B34-9550-C7D4DDC6F194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A6A8-75E2-43A7-B6F3-60020FC28611}">
  <dimension ref="B1:H22"/>
  <sheetViews>
    <sheetView workbookViewId="0">
      <selection activeCell="B18" sqref="B18:D22"/>
    </sheetView>
  </sheetViews>
  <sheetFormatPr defaultRowHeight="14.4" x14ac:dyDescent="0.25"/>
  <cols>
    <col min="1" max="1" width="1.69921875" style="1" customWidth="1"/>
    <col min="2" max="2" width="10.796875" style="1" customWidth="1"/>
    <col min="3" max="3" width="15.8984375" style="1" customWidth="1"/>
    <col min="4" max="4" width="11.59765625" style="1" customWidth="1"/>
    <col min="5" max="5" width="11.8984375" style="1" customWidth="1"/>
    <col min="6" max="6" width="10.5" style="1" customWidth="1"/>
    <col min="7" max="7" width="10.09765625" style="1" customWidth="1"/>
    <col min="8" max="8" width="11.796875" style="1" customWidth="1"/>
    <col min="9" max="16384" width="8.796875" style="1"/>
  </cols>
  <sheetData>
    <row r="1" spans="2:8" ht="15" thickBot="1" x14ac:dyDescent="0.3"/>
    <row r="2" spans="2:8" ht="29.4" thickBot="1" x14ac:dyDescent="0.3">
      <c r="B2" s="27" t="s">
        <v>0</v>
      </c>
      <c r="C2" s="28" t="s">
        <v>1</v>
      </c>
      <c r="D2" s="28" t="s">
        <v>3</v>
      </c>
      <c r="E2" s="29" t="s">
        <v>4</v>
      </c>
      <c r="F2" s="28" t="s">
        <v>5</v>
      </c>
      <c r="G2" s="28" t="s">
        <v>7</v>
      </c>
      <c r="H2" s="29" t="s">
        <v>8</v>
      </c>
    </row>
    <row r="3" spans="2:8" x14ac:dyDescent="0.25">
      <c r="B3" s="3" t="s">
        <v>11</v>
      </c>
      <c r="C3" s="4" t="s">
        <v>43</v>
      </c>
      <c r="D3" s="4" t="s">
        <v>27</v>
      </c>
      <c r="E3" s="20">
        <v>70000</v>
      </c>
      <c r="F3" s="32">
        <v>1820</v>
      </c>
      <c r="G3" s="32">
        <v>2045</v>
      </c>
      <c r="H3" s="23" t="s">
        <v>32</v>
      </c>
    </row>
    <row r="4" spans="2:8" x14ac:dyDescent="0.25">
      <c r="B4" s="6" t="s">
        <v>12</v>
      </c>
      <c r="C4" s="2" t="s">
        <v>19</v>
      </c>
      <c r="D4" s="2" t="s">
        <v>29</v>
      </c>
      <c r="E4" s="21">
        <v>30000</v>
      </c>
      <c r="F4" s="33">
        <v>1892</v>
      </c>
      <c r="G4" s="33">
        <v>1520</v>
      </c>
      <c r="H4" s="24" t="s">
        <v>33</v>
      </c>
    </row>
    <row r="5" spans="2:8" x14ac:dyDescent="0.25">
      <c r="B5" s="6" t="s">
        <v>13</v>
      </c>
      <c r="C5" s="2" t="s">
        <v>20</v>
      </c>
      <c r="D5" s="2" t="s">
        <v>31</v>
      </c>
      <c r="E5" s="21">
        <v>13900</v>
      </c>
      <c r="F5" s="33">
        <v>891</v>
      </c>
      <c r="G5" s="33">
        <v>950</v>
      </c>
      <c r="H5" s="24" t="s">
        <v>34</v>
      </c>
    </row>
    <row r="6" spans="2:8" x14ac:dyDescent="0.25">
      <c r="B6" s="6" t="s">
        <v>14</v>
      </c>
      <c r="C6" s="2" t="s">
        <v>21</v>
      </c>
      <c r="D6" s="2" t="s">
        <v>29</v>
      </c>
      <c r="E6" s="21">
        <v>36000</v>
      </c>
      <c r="F6" s="33">
        <v>1020</v>
      </c>
      <c r="G6" s="33">
        <v>805</v>
      </c>
      <c r="H6" s="24" t="s">
        <v>33</v>
      </c>
    </row>
    <row r="7" spans="2:8" x14ac:dyDescent="0.25">
      <c r="B7" s="6" t="s">
        <v>15</v>
      </c>
      <c r="C7" s="2" t="s">
        <v>22</v>
      </c>
      <c r="D7" s="2" t="s">
        <v>27</v>
      </c>
      <c r="E7" s="21">
        <v>19000</v>
      </c>
      <c r="F7" s="33">
        <v>1457</v>
      </c>
      <c r="G7" s="33">
        <v>1852</v>
      </c>
      <c r="H7" s="24" t="s">
        <v>35</v>
      </c>
    </row>
    <row r="8" spans="2:8" x14ac:dyDescent="0.25">
      <c r="B8" s="6" t="s">
        <v>16</v>
      </c>
      <c r="C8" s="2" t="s">
        <v>23</v>
      </c>
      <c r="D8" s="2" t="s">
        <v>31</v>
      </c>
      <c r="E8" s="21">
        <v>32000</v>
      </c>
      <c r="F8" s="33">
        <v>824</v>
      </c>
      <c r="G8" s="33">
        <v>1820</v>
      </c>
      <c r="H8" s="24" t="s">
        <v>36</v>
      </c>
    </row>
    <row r="9" spans="2:8" x14ac:dyDescent="0.25">
      <c r="B9" s="6" t="s">
        <v>17</v>
      </c>
      <c r="C9" s="2" t="s">
        <v>24</v>
      </c>
      <c r="D9" s="2" t="s">
        <v>27</v>
      </c>
      <c r="E9" s="21">
        <v>80000</v>
      </c>
      <c r="F9" s="33">
        <v>2361</v>
      </c>
      <c r="G9" s="33">
        <v>2505</v>
      </c>
      <c r="H9" s="24" t="s">
        <v>37</v>
      </c>
    </row>
    <row r="10" spans="2:8" ht="15" thickBot="1" x14ac:dyDescent="0.3">
      <c r="B10" s="8" t="s">
        <v>18</v>
      </c>
      <c r="C10" s="9" t="s">
        <v>25</v>
      </c>
      <c r="D10" s="9" t="s">
        <v>27</v>
      </c>
      <c r="E10" s="22">
        <v>27500</v>
      </c>
      <c r="F10" s="34">
        <v>941</v>
      </c>
      <c r="G10" s="34">
        <v>1653</v>
      </c>
      <c r="H10" s="25" t="s">
        <v>38</v>
      </c>
    </row>
    <row r="12" spans="2:8" ht="15" thickBot="1" x14ac:dyDescent="0.3"/>
    <row r="13" spans="2:8" ht="15" thickBot="1" x14ac:dyDescent="0.3">
      <c r="B13" s="28" t="s">
        <v>3</v>
      </c>
      <c r="C13" s="28" t="s">
        <v>7</v>
      </c>
    </row>
    <row r="14" spans="2:8" x14ac:dyDescent="0.25">
      <c r="B14" s="1" t="s">
        <v>44</v>
      </c>
      <c r="C14" s="1" t="s">
        <v>45</v>
      </c>
    </row>
    <row r="18" spans="2:4" ht="29.4" thickBot="1" x14ac:dyDescent="0.3">
      <c r="B18" s="38" t="s">
        <v>3</v>
      </c>
      <c r="C18" s="39" t="s">
        <v>4</v>
      </c>
      <c r="D18" s="40" t="s">
        <v>7</v>
      </c>
    </row>
    <row r="19" spans="2:4" x14ac:dyDescent="0.25">
      <c r="B19" s="36" t="s">
        <v>29</v>
      </c>
      <c r="C19" s="35">
        <v>30000</v>
      </c>
      <c r="D19" s="37">
        <v>1520</v>
      </c>
    </row>
    <row r="20" spans="2:4" x14ac:dyDescent="0.25">
      <c r="B20" s="36" t="s">
        <v>29</v>
      </c>
      <c r="C20" s="35">
        <v>36000</v>
      </c>
      <c r="D20" s="37">
        <v>805</v>
      </c>
    </row>
    <row r="21" spans="2:4" x14ac:dyDescent="0.25">
      <c r="B21" s="36" t="s">
        <v>27</v>
      </c>
      <c r="C21" s="35">
        <v>19000</v>
      </c>
      <c r="D21" s="37">
        <v>1852</v>
      </c>
    </row>
    <row r="22" spans="2:4" x14ac:dyDescent="0.25">
      <c r="B22" s="41" t="s">
        <v>27</v>
      </c>
      <c r="C22" s="42">
        <v>27500</v>
      </c>
      <c r="D22" s="43">
        <v>1653</v>
      </c>
    </row>
  </sheetData>
  <phoneticPr fontId="1" type="noConversion"/>
  <conditionalFormatting sqref="B3:H10">
    <cfRule type="expression" dxfId="12" priority="1">
      <formula>$G3&gt;=2000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0156-75E8-4C6E-91AF-99E842AB69C9}">
  <dimension ref="B2:J19"/>
  <sheetViews>
    <sheetView workbookViewId="0">
      <selection activeCell="G13" sqref="G13"/>
    </sheetView>
  </sheetViews>
  <sheetFormatPr defaultRowHeight="14.4" x14ac:dyDescent="0.25"/>
  <cols>
    <col min="1" max="1" width="1.69921875" style="1" customWidth="1"/>
    <col min="2" max="2" width="15" style="1" bestFit="1" customWidth="1"/>
    <col min="3" max="3" width="13.296875" style="1" bestFit="1" customWidth="1"/>
    <col min="4" max="4" width="19.69921875" style="1" bestFit="1" customWidth="1"/>
    <col min="5" max="5" width="13.296875" style="1" bestFit="1" customWidth="1"/>
    <col min="6" max="6" width="19.69921875" style="1" bestFit="1" customWidth="1"/>
    <col min="7" max="7" width="13.296875" style="1" bestFit="1" customWidth="1"/>
    <col min="8" max="8" width="19.69921875" style="1" bestFit="1" customWidth="1"/>
    <col min="9" max="9" width="18.19921875" style="1" bestFit="1" customWidth="1"/>
    <col min="10" max="10" width="24.59765625" style="1" bestFit="1" customWidth="1"/>
    <col min="11" max="16384" width="8.796875" style="1"/>
  </cols>
  <sheetData>
    <row r="2" spans="2:10" x14ac:dyDescent="0.25">
      <c r="C2" s="44" t="s">
        <v>2</v>
      </c>
      <c r="I2"/>
      <c r="J2"/>
    </row>
    <row r="3" spans="2:10" x14ac:dyDescent="0.25">
      <c r="C3" s="45" t="s">
        <v>28</v>
      </c>
      <c r="D3" s="26"/>
      <c r="E3" s="45" t="s">
        <v>30</v>
      </c>
      <c r="F3" s="26"/>
      <c r="G3" s="45" t="s">
        <v>26</v>
      </c>
      <c r="H3" s="26"/>
      <c r="I3"/>
      <c r="J3"/>
    </row>
    <row r="4" spans="2:10" x14ac:dyDescent="0.25">
      <c r="B4" s="44" t="s">
        <v>6</v>
      </c>
      <c r="C4" s="46" t="s">
        <v>47</v>
      </c>
      <c r="D4" s="46" t="s">
        <v>48</v>
      </c>
      <c r="E4" s="46" t="s">
        <v>47</v>
      </c>
      <c r="F4" s="46" t="s">
        <v>48</v>
      </c>
      <c r="G4" s="46" t="s">
        <v>47</v>
      </c>
      <c r="H4" s="46" t="s">
        <v>48</v>
      </c>
      <c r="I4"/>
      <c r="J4"/>
    </row>
    <row r="5" spans="2:10" x14ac:dyDescent="0.25">
      <c r="B5" s="47" t="s">
        <v>49</v>
      </c>
      <c r="C5" s="47">
        <v>1</v>
      </c>
      <c r="D5" s="47">
        <v>36000</v>
      </c>
      <c r="E5" s="47">
        <v>1</v>
      </c>
      <c r="F5" s="47">
        <v>13900</v>
      </c>
      <c r="G5" s="47" t="s">
        <v>52</v>
      </c>
      <c r="H5" s="47" t="s">
        <v>52</v>
      </c>
      <c r="I5"/>
      <c r="J5"/>
    </row>
    <row r="6" spans="2:10" x14ac:dyDescent="0.25">
      <c r="B6" s="47" t="s">
        <v>50</v>
      </c>
      <c r="C6" s="47">
        <v>1</v>
      </c>
      <c r="D6" s="47">
        <v>30000</v>
      </c>
      <c r="E6" s="47">
        <v>1</v>
      </c>
      <c r="F6" s="47">
        <v>32000</v>
      </c>
      <c r="G6" s="47">
        <v>2</v>
      </c>
      <c r="H6" s="47">
        <v>23250</v>
      </c>
      <c r="I6"/>
      <c r="J6"/>
    </row>
    <row r="7" spans="2:10" x14ac:dyDescent="0.25">
      <c r="B7" s="47" t="s">
        <v>51</v>
      </c>
      <c r="C7" s="47" t="s">
        <v>52</v>
      </c>
      <c r="D7" s="47" t="s">
        <v>52</v>
      </c>
      <c r="E7" s="47" t="s">
        <v>52</v>
      </c>
      <c r="F7" s="47" t="s">
        <v>52</v>
      </c>
      <c r="G7" s="47">
        <v>2</v>
      </c>
      <c r="H7" s="47">
        <v>75000</v>
      </c>
      <c r="I7"/>
      <c r="J7"/>
    </row>
    <row r="8" spans="2:10" x14ac:dyDescent="0.25">
      <c r="B8" s="47" t="s">
        <v>46</v>
      </c>
      <c r="C8" s="47">
        <v>2</v>
      </c>
      <c r="D8" s="47">
        <v>33000</v>
      </c>
      <c r="E8" s="47">
        <v>2</v>
      </c>
      <c r="F8" s="47">
        <v>22950</v>
      </c>
      <c r="G8" s="47">
        <v>4</v>
      </c>
      <c r="H8" s="47">
        <v>49125</v>
      </c>
      <c r="I8"/>
      <c r="J8"/>
    </row>
    <row r="9" spans="2:10" x14ac:dyDescent="0.25">
      <c r="B9"/>
      <c r="C9"/>
      <c r="D9"/>
      <c r="E9"/>
      <c r="F9"/>
      <c r="G9"/>
      <c r="H9"/>
      <c r="I9"/>
      <c r="J9"/>
    </row>
    <row r="10" spans="2:10" x14ac:dyDescent="0.25">
      <c r="B10"/>
      <c r="C10"/>
      <c r="D10"/>
      <c r="E10"/>
      <c r="F10"/>
      <c r="G10"/>
      <c r="H10"/>
      <c r="I10"/>
      <c r="J10"/>
    </row>
    <row r="11" spans="2:10" x14ac:dyDescent="0.25">
      <c r="B11"/>
      <c r="C11"/>
      <c r="D11"/>
      <c r="E11"/>
      <c r="F11"/>
      <c r="G11"/>
      <c r="H11"/>
      <c r="I11"/>
      <c r="J11"/>
    </row>
    <row r="12" spans="2:10" x14ac:dyDescent="0.25">
      <c r="B12"/>
      <c r="C12"/>
      <c r="D12"/>
      <c r="E12"/>
      <c r="F12"/>
      <c r="G12"/>
      <c r="H12"/>
      <c r="I12"/>
      <c r="J12"/>
    </row>
    <row r="13" spans="2:10" x14ac:dyDescent="0.25">
      <c r="B13"/>
      <c r="C13"/>
      <c r="D13"/>
      <c r="E13"/>
      <c r="F13"/>
      <c r="G13"/>
      <c r="H13"/>
      <c r="I13"/>
      <c r="J13"/>
    </row>
    <row r="14" spans="2:10" x14ac:dyDescent="0.25">
      <c r="B14"/>
      <c r="C14"/>
      <c r="D14"/>
    </row>
    <row r="15" spans="2:10" x14ac:dyDescent="0.25">
      <c r="B15"/>
      <c r="C15"/>
      <c r="D15"/>
    </row>
    <row r="16" spans="2:10" x14ac:dyDescent="0.25">
      <c r="B16"/>
      <c r="C16"/>
      <c r="D16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</sheetData>
  <mergeCells count="3">
    <mergeCell ref="C3:D3"/>
    <mergeCell ref="E3:F3"/>
    <mergeCell ref="G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강윤영</dc:creator>
  <cp:lastModifiedBy>강윤영</cp:lastModifiedBy>
  <dcterms:created xsi:type="dcterms:W3CDTF">2026-07-04T13:05:49Z</dcterms:created>
  <dcterms:modified xsi:type="dcterms:W3CDTF">2026-07-04T14:06:51Z</dcterms:modified>
</cp:coreProperties>
</file>