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1w0o\OneDrive\문서\시나공ITQ\"/>
    </mc:Choice>
  </mc:AlternateContent>
  <xr:revisionPtr revIDLastSave="0" documentId="13_ncr:1_{66799AFF-57AD-4476-884C-4DB71A4BCB48}" xr6:coauthVersionLast="47" xr6:coauthVersionMax="47" xr10:uidLastSave="{00000000-0000-0000-0000-000000000000}"/>
  <bookViews>
    <workbookView xWindow="-108" yWindow="-108" windowWidth="23256" windowHeight="12456" activeTab="3" xr2:uid="{3304A837-EEEF-4C3C-96FB-21E08FEC758A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분류">제1작업!$D$5:$D$12</definedName>
  </definedNames>
  <calcPr calcId="191029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<sst xmlns="http://schemas.openxmlformats.org/spreadsheetml/2006/main" count="114" uniqueCount="45">
  <si>
    <t>상품코드</t>
    <phoneticPr fontId="2" type="noConversion"/>
  </si>
  <si>
    <t>판매상품</t>
    <phoneticPr fontId="2" type="noConversion"/>
  </si>
  <si>
    <t>분류</t>
  </si>
  <si>
    <t>분류</t>
    <phoneticPr fontId="2" type="noConversion"/>
  </si>
  <si>
    <t>정가
(단위:원)</t>
    <phoneticPr fontId="2" type="noConversion"/>
  </si>
  <si>
    <t>할인율</t>
    <phoneticPr fontId="2" type="noConversion"/>
  </si>
  <si>
    <t>판매기간</t>
    <phoneticPr fontId="2" type="noConversion"/>
  </si>
  <si>
    <t>총 판매량
(쿠폰개수)</t>
    <phoneticPr fontId="2" type="noConversion"/>
  </si>
  <si>
    <t>순위</t>
    <phoneticPr fontId="2" type="noConversion"/>
  </si>
  <si>
    <t>판매종료일</t>
    <phoneticPr fontId="2" type="noConversion"/>
  </si>
  <si>
    <t>B03-250621</t>
  </si>
  <si>
    <t>B03-250621</t>
    <phoneticPr fontId="2" type="noConversion"/>
  </si>
  <si>
    <t>S05-250607</t>
    <phoneticPr fontId="2" type="noConversion"/>
  </si>
  <si>
    <t>S03-250628</t>
    <phoneticPr fontId="2" type="noConversion"/>
  </si>
  <si>
    <t>S06-250614</t>
    <phoneticPr fontId="2" type="noConversion"/>
  </si>
  <si>
    <t>S04-250605</t>
    <phoneticPr fontId="2" type="noConversion"/>
  </si>
  <si>
    <t>S03-250625</t>
    <phoneticPr fontId="2" type="noConversion"/>
  </si>
  <si>
    <t>B03-250604</t>
    <phoneticPr fontId="2" type="noConversion"/>
  </si>
  <si>
    <t>S08-250617</t>
    <phoneticPr fontId="2" type="noConversion"/>
  </si>
  <si>
    <t>꿀달달 참외</t>
    <phoneticPr fontId="2" type="noConversion"/>
  </si>
  <si>
    <t>거제도 펜션 2박</t>
    <phoneticPr fontId="2" type="noConversion"/>
  </si>
  <si>
    <t>거품 입욕</t>
    <phoneticPr fontId="2" type="noConversion"/>
  </si>
  <si>
    <t>트롤리 지구 젤리</t>
    <phoneticPr fontId="2" type="noConversion"/>
  </si>
  <si>
    <t>수제 햄버거</t>
    <phoneticPr fontId="2" type="noConversion"/>
  </si>
  <si>
    <t>아라솔 펜션 1박</t>
    <phoneticPr fontId="2" type="noConversion"/>
  </si>
  <si>
    <t>제주삼다수</t>
    <phoneticPr fontId="2" type="noConversion"/>
  </si>
  <si>
    <t>미스트</t>
    <phoneticPr fontId="2" type="noConversion"/>
  </si>
  <si>
    <t>식품</t>
  </si>
  <si>
    <t>식품</t>
    <phoneticPr fontId="2" type="noConversion"/>
  </si>
  <si>
    <t>여행</t>
  </si>
  <si>
    <t>여행</t>
    <phoneticPr fontId="2" type="noConversion"/>
  </si>
  <si>
    <t>뷰티</t>
  </si>
  <si>
    <t>뷰티</t>
    <phoneticPr fontId="2" type="noConversion"/>
  </si>
  <si>
    <t>식품의 총 판매량(쿠폰개수) 전체 합계</t>
    <phoneticPr fontId="2" type="noConversion"/>
  </si>
  <si>
    <t>여행상품 개수</t>
    <phoneticPr fontId="2" type="noConversion"/>
  </si>
  <si>
    <t>식품의 총 판매량(쿠폰개수) 평균</t>
    <phoneticPr fontId="2" type="noConversion"/>
  </si>
  <si>
    <t>&gt;=20000</t>
    <phoneticPr fontId="2" type="noConversion"/>
  </si>
  <si>
    <t>총합계</t>
  </si>
  <si>
    <t>개수 : 판매상품</t>
  </si>
  <si>
    <t>최대 : 총 판매량(쿠폰개수)</t>
  </si>
  <si>
    <t>정가(단위:원)</t>
  </si>
  <si>
    <t>1-30000</t>
  </si>
  <si>
    <t>30001-60000</t>
  </si>
  <si>
    <t>90001-120000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</si>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</sst>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80" formatCode="#,##0_);[Red]\(#,##0\)"/>
    <numFmt numFmtId="181" formatCode="0&quot;일&quot;"/>
  </numFmts>
  <fonts count="3" x14ac:knownFonts="1">
    <font>
      <sz val="11"/>
      <color theme="1"/>
      <name val="굴림"/>
      <family val="2"/>
      <charset val="129"/>
    </font>
    <font>
      <sz val="11"/>
      <color theme="1"/>
      <name val="굴림"/>
      <family val="2"/>
      <charset val="129"/>
    </font>
    <font>
      <sz val="8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12" xfId="0" applyNumberFormat="1" applyFont="1" applyBorder="1" applyAlignment="1">
      <alignment horizontal="right" vertical="center"/>
    </xf>
    <xf numFmtId="41" fontId="0" fillId="0" borderId="7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180" fontId="0" fillId="0" borderId="7" xfId="0" applyNumberFormat="1" applyFont="1" applyBorder="1" applyAlignment="1">
      <alignment horizontal="right" vertical="center"/>
    </xf>
    <xf numFmtId="180" fontId="0" fillId="0" borderId="1" xfId="0" applyNumberFormat="1" applyFont="1" applyBorder="1" applyAlignment="1">
      <alignment horizontal="right" vertical="center"/>
    </xf>
    <xf numFmtId="180" fontId="0" fillId="0" borderId="12" xfId="0" applyNumberFormat="1" applyFont="1" applyBorder="1" applyAlignment="1">
      <alignment horizontal="right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81" fontId="0" fillId="0" borderId="7" xfId="0" applyNumberFormat="1" applyFont="1" applyBorder="1" applyAlignment="1">
      <alignment horizontal="right" vertical="center"/>
    </xf>
    <xf numFmtId="181" fontId="0" fillId="0" borderId="1" xfId="0" applyNumberFormat="1" applyFont="1" applyBorder="1" applyAlignment="1">
      <alignment horizontal="right" vertical="center"/>
    </xf>
    <xf numFmtId="181" fontId="0" fillId="0" borderId="12" xfId="0" applyNumberFormat="1" applyFont="1" applyBorder="1" applyAlignment="1">
      <alignment horizontal="right" vertical="center"/>
    </xf>
    <xf numFmtId="14" fontId="0" fillId="0" borderId="7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  <xf numFmtId="181" fontId="0" fillId="0" borderId="1" xfId="0" applyNumberFormat="1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center" vertical="center"/>
    </xf>
    <xf numFmtId="180" fontId="0" fillId="0" borderId="25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81" fontId="0" fillId="0" borderId="2" xfId="0" applyNumberFormat="1" applyFont="1" applyFill="1" applyBorder="1" applyAlignment="1">
      <alignment horizontal="right" vertical="center"/>
    </xf>
    <xf numFmtId="180" fontId="0" fillId="0" borderId="29" xfId="0" applyNumberFormat="1" applyFont="1" applyFill="1" applyBorder="1" applyAlignment="1">
      <alignment horizontal="right" vertical="center"/>
    </xf>
    <xf numFmtId="41" fontId="0" fillId="0" borderId="0" xfId="0" applyNumberFormat="1" applyAlignment="1">
      <alignment horizontal="left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13">
    <dxf>
      <numFmt numFmtId="33" formatCode="_-* #,##0_-;\-* #,##0_-;_-* &quot;-&quot;_-;_-@_-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numFmt numFmtId="180" formatCode="#,##0_);[Red]\(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numFmt numFmtId="181" formatCode="0&quot;일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numFmt numFmtId="17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/>
              <a:t>식품 및 여행 판매 현황</a:t>
            </a:r>
            <a:endParaRPr lang="ko-KR" sz="2000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총 판매량(쿠폰개수)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(제1작업!$C$5:$C$6,제1작업!$C$8:$C$11)</c:f>
              <c:strCache>
                <c:ptCount val="6"/>
                <c:pt idx="0">
                  <c:v>꿀달달 참외</c:v>
                </c:pt>
                <c:pt idx="1">
                  <c:v>거제도 펜션 2박</c:v>
                </c:pt>
                <c:pt idx="2">
                  <c:v>트롤리 지구 젤리</c:v>
                </c:pt>
                <c:pt idx="3">
                  <c:v>수제 햄버거</c:v>
                </c:pt>
                <c:pt idx="4">
                  <c:v>아라솔 펜션 1박</c:v>
                </c:pt>
                <c:pt idx="5">
                  <c:v>제주삼다수</c:v>
                </c:pt>
              </c:strCache>
            </c:strRef>
          </c:cat>
          <c:val>
            <c:numRef>
              <c:f>(제1작업!$H$5:$H$6,제1작업!$H$8:$H$11)</c:f>
              <c:numCache>
                <c:formatCode>#,##0_);[Red]\(#,##0\)</c:formatCode>
                <c:ptCount val="6"/>
                <c:pt idx="0">
                  <c:v>1810</c:v>
                </c:pt>
                <c:pt idx="1">
                  <c:v>1706</c:v>
                </c:pt>
                <c:pt idx="2">
                  <c:v>4914</c:v>
                </c:pt>
                <c:pt idx="3">
                  <c:v>15067</c:v>
                </c:pt>
                <c:pt idx="4">
                  <c:v>987</c:v>
                </c:pt>
                <c:pt idx="5">
                  <c:v>30110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C-4FB1-9644-3ECC78EC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93045408"/>
        <c:axId val="1746972432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판매기간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triangle"/>
            <c:size val="1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FC-4FB1-9644-3ECC78ECCD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(제1작업!$C$5:$C$6,제1작업!$C$8:$C$11)</c:f>
              <c:strCache>
                <c:ptCount val="6"/>
                <c:pt idx="0">
                  <c:v>꿀달달 참외</c:v>
                </c:pt>
                <c:pt idx="1">
                  <c:v>거제도 펜션 2박</c:v>
                </c:pt>
                <c:pt idx="2">
                  <c:v>트롤리 지구 젤리</c:v>
                </c:pt>
                <c:pt idx="3">
                  <c:v>수제 햄버거</c:v>
                </c:pt>
                <c:pt idx="4">
                  <c:v>아라솔 펜션 1박</c:v>
                </c:pt>
                <c:pt idx="5">
                  <c:v>제주삼다수</c:v>
                </c:pt>
              </c:strCache>
            </c:strRef>
          </c:cat>
          <c:val>
            <c:numRef>
              <c:f>(제1작업!$G$5:$G$6,제1작업!$G$8:$G$11)</c:f>
              <c:numCache>
                <c:formatCode>0"일"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C-4FB1-9644-3ECC78EC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546480"/>
        <c:axId val="1746955632"/>
      </c:lineChart>
      <c:catAx>
        <c:axId val="189304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746972432"/>
        <c:crosses val="autoZero"/>
        <c:auto val="1"/>
        <c:lblAlgn val="ctr"/>
        <c:lblOffset val="100"/>
        <c:noMultiLvlLbl val="0"/>
      </c:catAx>
      <c:valAx>
        <c:axId val="174697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893045408"/>
        <c:crosses val="autoZero"/>
        <c:crossBetween val="between"/>
      </c:valAx>
      <c:valAx>
        <c:axId val="1746955632"/>
        <c:scaling>
          <c:orientation val="minMax"/>
        </c:scaling>
        <c:delete val="0"/>
        <c:axPos val="r"/>
        <c:numFmt formatCode="0&quot;일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960546480"/>
        <c:crosses val="max"/>
        <c:crossBetween val="between"/>
        <c:majorUnit val="2"/>
      </c:valAx>
      <c:catAx>
        <c:axId val="1960546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4695563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>
      <a:solidFill>
        <a:schemeClr val="tx1"/>
      </a:solidFill>
    </a:ln>
    <a:effectLst/>
  </c:spPr>
  <c:txPr>
    <a:bodyPr/>
    <a:lstStyle/>
    <a:p>
      <a:pPr>
        <a:defRPr sz="1100">
          <a:solidFill>
            <a:schemeClr val="tx1"/>
          </a:solidFill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3ACA19-55A0-4E1E-8B72-6B21D4DCD7D9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68580</xdr:rowOff>
    </xdr:from>
    <xdr:to>
      <xdr:col>6</xdr:col>
      <xdr:colOff>502920</xdr:colOff>
      <xdr:row>2</xdr:row>
      <xdr:rowOff>213360</xdr:rowOff>
    </xdr:to>
    <xdr:sp macro="" textlink="">
      <xdr:nvSpPr>
        <xdr:cNvPr id="3" name="화살표: 오각형 2">
          <a:extLst>
            <a:ext uri="{FF2B5EF4-FFF2-40B4-BE49-F238E27FC236}">
              <a16:creationId xmlns:a16="http://schemas.microsoft.com/office/drawing/2014/main" id="{428A50B6-5F86-76BD-02DD-D6E448218DC2}"/>
            </a:ext>
          </a:extLst>
        </xdr:cNvPr>
        <xdr:cNvSpPr/>
      </xdr:nvSpPr>
      <xdr:spPr>
        <a:xfrm>
          <a:off x="137160" y="68580"/>
          <a:ext cx="5120640" cy="693420"/>
        </a:xfrm>
        <a:prstGeom prst="homePlate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쿠폰모아 매출 현황</a:t>
          </a:r>
        </a:p>
      </xdr:txBody>
    </xdr:sp>
    <xdr:clientData/>
  </xdr:twoCellAnchor>
  <xdr:twoCellAnchor editAs="oneCell">
    <xdr:from>
      <xdr:col>7</xdr:col>
      <xdr:colOff>0</xdr:colOff>
      <xdr:row>0</xdr:row>
      <xdr:rowOff>129540</xdr:rowOff>
    </xdr:from>
    <xdr:to>
      <xdr:col>9</xdr:col>
      <xdr:colOff>647700</xdr:colOff>
      <xdr:row>2</xdr:row>
      <xdr:rowOff>205740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A6D7048C-394E-2BB6-99A1-4EB37FBD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129540"/>
          <a:ext cx="2567940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6878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937A78-24D3-B8F9-6BC3-E280B1F9858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0.62793</cdr:x>
      <cdr:y>0.13004</cdr:y>
    </cdr:from>
    <cdr:to>
      <cdr:x>0.78711</cdr:x>
      <cdr:y>0.2003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11155F1C-497B-F47E-EE9B-4B3E9AE328C9}"/>
            </a:ext>
          </a:extLst>
        </cdr:cNvPr>
        <cdr:cNvSpPr/>
      </cdr:nvSpPr>
      <cdr:spPr>
        <a:xfrm xmlns:a="http://schemas.openxmlformats.org/drawingml/2006/main">
          <a:off x="5832929" y="789214"/>
          <a:ext cx="1478642" cy="426357"/>
        </a:xfrm>
        <a:prstGeom xmlns:a="http://schemas.openxmlformats.org/drawingml/2006/main" prst="wedgeRoundRectCallout">
          <a:avLst>
            <a:gd name="adj1" fmla="val 83462"/>
            <a:gd name="adj2" fmla="val -9840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 판매기간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강윤영" refreshedDate="46206.675202546299" createdVersion="8" refreshedVersion="8" minRefreshableVersion="3" recordCount="8" xr:uid="{F73CC49A-68F8-4262-B8F8-5698640F3D7F}">
  <cacheSource type="worksheet">
    <worksheetSource ref="B4:H12" sheet="제1작업"/>
  </cacheSource>
  <cacheFields count="7">
    <cacheField name="상품코드" numFmtId="0">
      <sharedItems/>
    </cacheField>
    <cacheField name="판매상품" numFmtId="0">
      <sharedItems/>
    </cacheField>
    <cacheField name="분류" numFmtId="0">
      <sharedItems count="3">
        <s v="식품"/>
        <s v="여행"/>
        <s v="뷰티"/>
      </sharedItems>
    </cacheField>
    <cacheField name="정가_x000a_(단위:원)" numFmtId="41">
      <sharedItems containsSemiMixedTypes="0" containsString="0" containsNumber="1" containsInteger="1" minValue="10500" maxValue="120000" count="8">
        <n v="10500"/>
        <n v="24000"/>
        <n v="50000"/>
        <n v="45000"/>
        <n v="20000"/>
        <n v="120000"/>
        <n v="11500"/>
        <n v="16000"/>
      </sharedItems>
      <fieldGroup base="3">
        <rangePr autoStart="0" startNum="1" endNum="120000" groupInterval="30000"/>
        <groupItems count="6">
          <s v="&lt;1"/>
          <s v="1-30000"/>
          <s v="30001-60000"/>
          <s v="60001-90000"/>
          <s v="90001-120000"/>
          <s v="&gt;120001"/>
        </groupItems>
      </fieldGroup>
    </cacheField>
    <cacheField name="할인율" numFmtId="176">
      <sharedItems containsSemiMixedTypes="0" containsString="0" containsNumber="1" minValue="0.45" maxValue="0.65"/>
    </cacheField>
    <cacheField name="판매기간" numFmtId="181">
      <sharedItems containsSemiMixedTypes="0" containsString="0" containsNumber="1" containsInteger="1" minValue="1" maxValue="7"/>
    </cacheField>
    <cacheField name="총 판매량_x000a_(쿠폰개수)" numFmtId="180">
      <sharedItems containsSemiMixedTypes="0" containsString="0" containsNumber="1" containsInteger="1" minValue="987" maxValue="301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B03-250621"/>
    <s v="꿀달달 참외"/>
    <x v="0"/>
    <x v="0"/>
    <n v="0.45"/>
    <n v="1"/>
    <n v="1810"/>
  </r>
  <r>
    <s v="S05-250607"/>
    <s v="거제도 펜션 2박"/>
    <x v="1"/>
    <x v="1"/>
    <n v="0.5"/>
    <n v="2"/>
    <n v="1706"/>
  </r>
  <r>
    <s v="S03-250628"/>
    <s v="거품 입욕"/>
    <x v="2"/>
    <x v="2"/>
    <n v="0.65"/>
    <n v="1"/>
    <n v="2146"/>
  </r>
  <r>
    <s v="S06-250614"/>
    <s v="트롤리 지구 젤리"/>
    <x v="0"/>
    <x v="3"/>
    <n v="0.47199999999999998"/>
    <n v="3"/>
    <n v="4914"/>
  </r>
  <r>
    <s v="S04-250605"/>
    <s v="수제 햄버거"/>
    <x v="0"/>
    <x v="4"/>
    <n v="0.5"/>
    <n v="1"/>
    <n v="15067"/>
  </r>
  <r>
    <s v="S03-250625"/>
    <s v="아라솔 펜션 1박"/>
    <x v="1"/>
    <x v="5"/>
    <n v="0.6"/>
    <n v="2"/>
    <n v="987"/>
  </r>
  <r>
    <s v="S08-250617"/>
    <s v="제주삼다수"/>
    <x v="0"/>
    <x v="6"/>
    <n v="0.5"/>
    <n v="7"/>
    <n v="30110"/>
  </r>
  <r>
    <s v="B03-250604"/>
    <s v="미스트"/>
    <x v="2"/>
    <x v="7"/>
    <n v="0.55400000000000005"/>
    <n v="7"/>
    <n v="242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0389FA-B767-4816-B3FF-2A670562CAEF}" name="피벗 테이블1" cacheId="5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rowHeaderCaption="정가(단위:원)" colHeaderCaption="분류">
  <location ref="B2:H8" firstHeaderRow="1" firstDataRow="3" firstDataCol="1"/>
  <pivotFields count="7">
    <pivotField showAll="0"/>
    <pivotField dataField="1" showAll="0"/>
    <pivotField axis="axisCol" showAll="0" sortType="descending">
      <items count="4">
        <item x="1"/>
        <item x="0"/>
        <item x="2"/>
        <item t="default"/>
      </items>
    </pivotField>
    <pivotField axis="axisRow" numFmtId="41" showAll="0">
      <items count="7">
        <item x="0"/>
        <item x="1"/>
        <item x="2"/>
        <item x="3"/>
        <item x="4"/>
        <item x="5"/>
        <item t="default"/>
      </items>
    </pivotField>
    <pivotField numFmtId="176" showAll="0"/>
    <pivotField numFmtId="181" showAll="0"/>
    <pivotField dataField="1" numFmtId="180" showAll="0"/>
  </pivotFields>
  <rowFields count="1">
    <field x="3"/>
  </rowFields>
  <rowItems count="4">
    <i>
      <x v="1"/>
    </i>
    <i>
      <x v="2"/>
    </i>
    <i>
      <x v="4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판매상품" fld="1" subtotal="count" baseField="0" baseItem="0"/>
    <dataField name="최대 : 총 판매량(쿠폰개수)" fld="6" subtotal="max" baseField="3" baseItem="0" numFmtId="180"/>
  </dataFields>
  <formats count="2"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D7E5C-6DEB-4246-9C59-475730171945}" name="표1" displayName="표1" ref="B18:H22" totalsRowShown="0" headerRowDxfId="2" headerRowBorderDxfId="11" tableBorderDxfId="12" totalsRowBorderDxfId="10">
  <autoFilter ref="B18:H22" xr:uid="{405D7E5C-6DEB-4246-9C59-475730171945}"/>
  <tableColumns count="7">
    <tableColumn id="1" xr3:uid="{3FAE04D4-FF4B-45B8-B8C6-34129BE54EFA}" name="상품코드" dataDxfId="9"/>
    <tableColumn id="2" xr3:uid="{CDA99029-7A1C-4AED-9605-9CD96830148B}" name="판매상품" dataDxfId="8"/>
    <tableColumn id="3" xr3:uid="{2FF82332-D80B-411B-A71F-BCC53C000BC1}" name="분류" dataDxfId="7"/>
    <tableColumn id="4" xr3:uid="{C23F5D09-400A-45A1-B667-BD06373144F9}" name="정가_x000a_(단위:원)" dataDxfId="6" dataCellStyle="쉼표 [0]"/>
    <tableColumn id="5" xr3:uid="{FC264D86-26D1-451B-A415-2FFB9FF88F67}" name="할인율" dataDxfId="5"/>
    <tableColumn id="6" xr3:uid="{9012A4C2-30F5-4194-8B5F-AADB1AFE96FB}" name="판매기간" dataDxfId="4"/>
    <tableColumn id="7" xr3:uid="{F890E941-DA0F-4A30-868E-597F62C77C24}" name="총 판매량_x000a_(쿠폰개수)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8045-A823-4B3F-86BD-898EE039CEE0}">
  <dimension ref="B1:J14"/>
  <sheetViews>
    <sheetView workbookViewId="0">
      <selection activeCell="G8" activeCellId="5" sqref="C4:C6 C8:C11 H4:H6 H8:H11 G4:G6 G8:G11"/>
    </sheetView>
  </sheetViews>
  <sheetFormatPr defaultRowHeight="14.4" x14ac:dyDescent="0.25"/>
  <cols>
    <col min="1" max="1" width="1.69921875" style="2" customWidth="1"/>
    <col min="2" max="2" width="13.59765625" style="2" customWidth="1"/>
    <col min="3" max="3" width="16.19921875" style="2" customWidth="1"/>
    <col min="4" max="4" width="10.5" style="2" customWidth="1"/>
    <col min="5" max="5" width="11.59765625" style="2" customWidth="1"/>
    <col min="6" max="6" width="8.796875" style="2"/>
    <col min="7" max="7" width="9.19921875" style="2" customWidth="1"/>
    <col min="8" max="8" width="12.69921875" style="2" customWidth="1"/>
    <col min="9" max="9" width="12.5" style="2" customWidth="1"/>
    <col min="10" max="16384" width="8.796875" style="2"/>
  </cols>
  <sheetData>
    <row r="1" spans="2:10" ht="22.05" customHeight="1" x14ac:dyDescent="0.25"/>
    <row r="2" spans="2:10" ht="22.05" customHeight="1" x14ac:dyDescent="0.25"/>
    <row r="3" spans="2:10" ht="22.05" customHeight="1" thickBot="1" x14ac:dyDescent="0.3"/>
    <row r="4" spans="2:10" ht="29.4" thickBot="1" x14ac:dyDescent="0.3">
      <c r="B4" s="30" t="s">
        <v>0</v>
      </c>
      <c r="C4" s="31" t="s">
        <v>1</v>
      </c>
      <c r="D4" s="31" t="s">
        <v>3</v>
      </c>
      <c r="E4" s="32" t="s">
        <v>4</v>
      </c>
      <c r="F4" s="31" t="s">
        <v>5</v>
      </c>
      <c r="G4" s="31" t="s">
        <v>6</v>
      </c>
      <c r="H4" s="32" t="s">
        <v>7</v>
      </c>
      <c r="I4" s="31" t="s">
        <v>9</v>
      </c>
      <c r="J4" s="33" t="s">
        <v>8</v>
      </c>
    </row>
    <row r="5" spans="2:10" x14ac:dyDescent="0.25">
      <c r="B5" s="4" t="s">
        <v>11</v>
      </c>
      <c r="C5" s="5" t="s">
        <v>19</v>
      </c>
      <c r="D5" s="5" t="s">
        <v>28</v>
      </c>
      <c r="E5" s="24">
        <v>10500</v>
      </c>
      <c r="F5" s="21">
        <v>0.45</v>
      </c>
      <c r="G5" s="35">
        <v>1</v>
      </c>
      <c r="H5" s="27">
        <v>1810</v>
      </c>
      <c r="I5" s="38">
        <f t="shared" ref="I5:I12" si="0">DATE(MID(B5,5,2)+2000,MID(B5,7,2),MID(B5,9,2))</f>
        <v>45829</v>
      </c>
      <c r="J5" s="6" t="str">
        <f t="shared" ref="J5:J12" si="1">_xlfn.RANK.AVG(H5,$H$5:$H$12)&amp;"위"</f>
        <v>6위</v>
      </c>
    </row>
    <row r="6" spans="2:10" x14ac:dyDescent="0.25">
      <c r="B6" s="7" t="s">
        <v>12</v>
      </c>
      <c r="C6" s="3" t="s">
        <v>20</v>
      </c>
      <c r="D6" s="3" t="s">
        <v>30</v>
      </c>
      <c r="E6" s="25">
        <v>24000</v>
      </c>
      <c r="F6" s="22">
        <v>0.5</v>
      </c>
      <c r="G6" s="36">
        <v>2</v>
      </c>
      <c r="H6" s="28">
        <v>1706</v>
      </c>
      <c r="I6" s="39">
        <f t="shared" si="0"/>
        <v>45815</v>
      </c>
      <c r="J6" s="8" t="str">
        <f t="shared" si="1"/>
        <v>7위</v>
      </c>
    </row>
    <row r="7" spans="2:10" x14ac:dyDescent="0.25">
      <c r="B7" s="7" t="s">
        <v>13</v>
      </c>
      <c r="C7" s="3" t="s">
        <v>21</v>
      </c>
      <c r="D7" s="3" t="s">
        <v>32</v>
      </c>
      <c r="E7" s="25">
        <v>50000</v>
      </c>
      <c r="F7" s="22">
        <v>0.65</v>
      </c>
      <c r="G7" s="36">
        <v>1</v>
      </c>
      <c r="H7" s="28">
        <v>2146</v>
      </c>
      <c r="I7" s="39">
        <f t="shared" si="0"/>
        <v>45836</v>
      </c>
      <c r="J7" s="8" t="str">
        <f t="shared" si="1"/>
        <v>5위</v>
      </c>
    </row>
    <row r="8" spans="2:10" x14ac:dyDescent="0.25">
      <c r="B8" s="7" t="s">
        <v>14</v>
      </c>
      <c r="C8" s="3" t="s">
        <v>22</v>
      </c>
      <c r="D8" s="3" t="s">
        <v>28</v>
      </c>
      <c r="E8" s="25">
        <v>45000</v>
      </c>
      <c r="F8" s="22">
        <v>0.47199999999999998</v>
      </c>
      <c r="G8" s="36">
        <v>3</v>
      </c>
      <c r="H8" s="28">
        <v>4914</v>
      </c>
      <c r="I8" s="39">
        <f t="shared" si="0"/>
        <v>45822</v>
      </c>
      <c r="J8" s="8" t="str">
        <f t="shared" si="1"/>
        <v>4위</v>
      </c>
    </row>
    <row r="9" spans="2:10" x14ac:dyDescent="0.25">
      <c r="B9" s="7" t="s">
        <v>15</v>
      </c>
      <c r="C9" s="3" t="s">
        <v>23</v>
      </c>
      <c r="D9" s="3" t="s">
        <v>28</v>
      </c>
      <c r="E9" s="25">
        <v>20000</v>
      </c>
      <c r="F9" s="22">
        <v>0.5</v>
      </c>
      <c r="G9" s="36">
        <v>1</v>
      </c>
      <c r="H9" s="28">
        <v>15067</v>
      </c>
      <c r="I9" s="39">
        <f t="shared" si="0"/>
        <v>45813</v>
      </c>
      <c r="J9" s="8" t="str">
        <f t="shared" si="1"/>
        <v>3위</v>
      </c>
    </row>
    <row r="10" spans="2:10" x14ac:dyDescent="0.25">
      <c r="B10" s="7" t="s">
        <v>16</v>
      </c>
      <c r="C10" s="3" t="s">
        <v>24</v>
      </c>
      <c r="D10" s="3" t="s">
        <v>30</v>
      </c>
      <c r="E10" s="25">
        <v>120000</v>
      </c>
      <c r="F10" s="22">
        <v>0.6</v>
      </c>
      <c r="G10" s="36">
        <v>2</v>
      </c>
      <c r="H10" s="28">
        <v>987</v>
      </c>
      <c r="I10" s="39">
        <f t="shared" si="0"/>
        <v>45833</v>
      </c>
      <c r="J10" s="8" t="str">
        <f t="shared" si="1"/>
        <v>8위</v>
      </c>
    </row>
    <row r="11" spans="2:10" x14ac:dyDescent="0.25">
      <c r="B11" s="7" t="s">
        <v>18</v>
      </c>
      <c r="C11" s="3" t="s">
        <v>25</v>
      </c>
      <c r="D11" s="3" t="s">
        <v>28</v>
      </c>
      <c r="E11" s="25">
        <v>11500</v>
      </c>
      <c r="F11" s="22">
        <v>0.5</v>
      </c>
      <c r="G11" s="36">
        <v>7</v>
      </c>
      <c r="H11" s="28">
        <v>30110</v>
      </c>
      <c r="I11" s="39">
        <f t="shared" si="0"/>
        <v>45825</v>
      </c>
      <c r="J11" s="8" t="str">
        <f t="shared" si="1"/>
        <v>1위</v>
      </c>
    </row>
    <row r="12" spans="2:10" ht="15" thickBot="1" x14ac:dyDescent="0.3">
      <c r="B12" s="9" t="s">
        <v>17</v>
      </c>
      <c r="C12" s="10" t="s">
        <v>26</v>
      </c>
      <c r="D12" s="10" t="s">
        <v>32</v>
      </c>
      <c r="E12" s="26">
        <v>16000</v>
      </c>
      <c r="F12" s="23">
        <v>0.55400000000000005</v>
      </c>
      <c r="G12" s="37">
        <v>7</v>
      </c>
      <c r="H12" s="29">
        <v>24252</v>
      </c>
      <c r="I12" s="40">
        <f t="shared" si="0"/>
        <v>45812</v>
      </c>
      <c r="J12" s="11" t="str">
        <f t="shared" si="1"/>
        <v>2위</v>
      </c>
    </row>
    <row r="13" spans="2:10" x14ac:dyDescent="0.25">
      <c r="B13" s="18" t="s">
        <v>33</v>
      </c>
      <c r="C13" s="13"/>
      <c r="D13" s="14"/>
      <c r="E13" s="5">
        <f>DSUM(B4:H12,H4,D4:D5)</f>
        <v>51901</v>
      </c>
      <c r="F13" s="19"/>
      <c r="G13" s="12" t="s">
        <v>35</v>
      </c>
      <c r="H13" s="13"/>
      <c r="I13" s="14"/>
      <c r="J13" s="6">
        <f>ROUND(DAVERAGE(B4:H12,H4,D4:D5),0)</f>
        <v>12975</v>
      </c>
    </row>
    <row r="14" spans="2:10" ht="15" thickBot="1" x14ac:dyDescent="0.3">
      <c r="B14" s="15" t="s">
        <v>34</v>
      </c>
      <c r="C14" s="16"/>
      <c r="D14" s="17"/>
      <c r="E14" s="10">
        <f>COUNTIF(분류,"여행")</f>
        <v>2</v>
      </c>
      <c r="F14" s="20"/>
      <c r="G14" s="34" t="s">
        <v>0</v>
      </c>
      <c r="H14" s="10" t="s">
        <v>10</v>
      </c>
      <c r="I14" s="34" t="s">
        <v>6</v>
      </c>
      <c r="J14" s="11">
        <f>VLOOKUP(H14,B5:H12,6,0)</f>
        <v>1</v>
      </c>
    </row>
  </sheetData>
  <mergeCells count="4">
    <mergeCell ref="G13:I13"/>
    <mergeCell ref="F13:F14"/>
    <mergeCell ref="B14:D14"/>
    <mergeCell ref="B13:D13"/>
  </mergeCells>
  <phoneticPr fontId="2" type="noConversion"/>
  <conditionalFormatting sqref="H5:H1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{126ED185-3B99-4A24-A82F-85729A0120FB}</x14:id>
        </ext>
      </extLst>
    </cfRule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{799227DD-D93C-458E-AE03-84131513618D}</x14:id>
        </ext>
      </extLst>
    </cfRule>
  </conditionalFormatting>
  <dataValidations count="1">
    <dataValidation type="list" allowBlank="1" showInputMessage="1" showErrorMessage="1" sqref="H14" xr:uid="{2ADE2BE8-241E-44ED-BA2E-C75CB020DFD9}">
      <formula1>$B$5:$B$12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6ED185-3B99-4A24-A82F-85729A0120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9227DD-D93C-458E-AE03-84131513618D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3B121-BB98-41B8-AB77-076F72128617}">
  <dimension ref="B1:H22"/>
  <sheetViews>
    <sheetView topLeftCell="A4" workbookViewId="0">
      <selection activeCell="K18" sqref="K18"/>
    </sheetView>
  </sheetViews>
  <sheetFormatPr defaultRowHeight="14.4" x14ac:dyDescent="0.25"/>
  <cols>
    <col min="1" max="1" width="1.69921875" style="2" customWidth="1"/>
    <col min="2" max="2" width="13.59765625" style="2" customWidth="1"/>
    <col min="3" max="3" width="16.19921875" style="2" customWidth="1"/>
    <col min="4" max="4" width="10.5" style="2" customWidth="1"/>
    <col min="5" max="5" width="11.59765625" style="2" customWidth="1"/>
    <col min="6" max="6" width="8.796875" style="2"/>
    <col min="7" max="7" width="9.796875" style="2" customWidth="1"/>
    <col min="8" max="8" width="12.69921875" style="2" customWidth="1"/>
    <col min="9" max="16384" width="8.796875" style="2"/>
  </cols>
  <sheetData>
    <row r="1" spans="2:8" ht="15" thickBot="1" x14ac:dyDescent="0.3"/>
    <row r="2" spans="2:8" ht="29.4" thickBot="1" x14ac:dyDescent="0.3">
      <c r="B2" s="30" t="s">
        <v>0</v>
      </c>
      <c r="C2" s="31" t="s">
        <v>1</v>
      </c>
      <c r="D2" s="31" t="s">
        <v>3</v>
      </c>
      <c r="E2" s="32" t="s">
        <v>4</v>
      </c>
      <c r="F2" s="31" t="s">
        <v>5</v>
      </c>
      <c r="G2" s="31" t="s">
        <v>6</v>
      </c>
      <c r="H2" s="32" t="s">
        <v>7</v>
      </c>
    </row>
    <row r="3" spans="2:8" x14ac:dyDescent="0.25">
      <c r="B3" s="4" t="s">
        <v>11</v>
      </c>
      <c r="C3" s="5" t="s">
        <v>19</v>
      </c>
      <c r="D3" s="5" t="s">
        <v>28</v>
      </c>
      <c r="E3" s="24">
        <v>10500</v>
      </c>
      <c r="F3" s="21">
        <v>0.45</v>
      </c>
      <c r="G3" s="35">
        <v>1</v>
      </c>
      <c r="H3" s="27">
        <v>1810</v>
      </c>
    </row>
    <row r="4" spans="2:8" x14ac:dyDescent="0.25">
      <c r="B4" s="7" t="s">
        <v>12</v>
      </c>
      <c r="C4" s="3" t="s">
        <v>20</v>
      </c>
      <c r="D4" s="3" t="s">
        <v>30</v>
      </c>
      <c r="E4" s="25">
        <v>24000</v>
      </c>
      <c r="F4" s="22">
        <v>0.5</v>
      </c>
      <c r="G4" s="36">
        <v>2</v>
      </c>
      <c r="H4" s="28">
        <v>1706</v>
      </c>
    </row>
    <row r="5" spans="2:8" x14ac:dyDescent="0.25">
      <c r="B5" s="7" t="s">
        <v>13</v>
      </c>
      <c r="C5" s="3" t="s">
        <v>21</v>
      </c>
      <c r="D5" s="3" t="s">
        <v>32</v>
      </c>
      <c r="E5" s="25">
        <v>50000</v>
      </c>
      <c r="F5" s="22">
        <v>0.65</v>
      </c>
      <c r="G5" s="36">
        <v>1</v>
      </c>
      <c r="H5" s="28">
        <v>2146</v>
      </c>
    </row>
    <row r="6" spans="2:8" x14ac:dyDescent="0.25">
      <c r="B6" s="7" t="s">
        <v>14</v>
      </c>
      <c r="C6" s="3" t="s">
        <v>22</v>
      </c>
      <c r="D6" s="3" t="s">
        <v>28</v>
      </c>
      <c r="E6" s="25">
        <v>45000</v>
      </c>
      <c r="F6" s="22">
        <v>0.47199999999999998</v>
      </c>
      <c r="G6" s="36">
        <v>3</v>
      </c>
      <c r="H6" s="28">
        <v>4914</v>
      </c>
    </row>
    <row r="7" spans="2:8" x14ac:dyDescent="0.25">
      <c r="B7" s="7" t="s">
        <v>15</v>
      </c>
      <c r="C7" s="3" t="s">
        <v>23</v>
      </c>
      <c r="D7" s="3" t="s">
        <v>28</v>
      </c>
      <c r="E7" s="25">
        <v>20000</v>
      </c>
      <c r="F7" s="22">
        <v>0.5</v>
      </c>
      <c r="G7" s="36">
        <v>1</v>
      </c>
      <c r="H7" s="28">
        <v>15067</v>
      </c>
    </row>
    <row r="8" spans="2:8" x14ac:dyDescent="0.25">
      <c r="B8" s="7" t="s">
        <v>16</v>
      </c>
      <c r="C8" s="3" t="s">
        <v>24</v>
      </c>
      <c r="D8" s="3" t="s">
        <v>30</v>
      </c>
      <c r="E8" s="25">
        <v>120000</v>
      </c>
      <c r="F8" s="22">
        <v>0.6</v>
      </c>
      <c r="G8" s="36">
        <v>2</v>
      </c>
      <c r="H8" s="28">
        <v>987</v>
      </c>
    </row>
    <row r="9" spans="2:8" x14ac:dyDescent="0.25">
      <c r="B9" s="7" t="s">
        <v>18</v>
      </c>
      <c r="C9" s="3" t="s">
        <v>25</v>
      </c>
      <c r="D9" s="3" t="s">
        <v>28</v>
      </c>
      <c r="E9" s="25">
        <v>11500</v>
      </c>
      <c r="F9" s="22">
        <v>0.5</v>
      </c>
      <c r="G9" s="36">
        <v>7</v>
      </c>
      <c r="H9" s="28">
        <v>30110</v>
      </c>
    </row>
    <row r="10" spans="2:8" ht="15" thickBot="1" x14ac:dyDescent="0.3">
      <c r="B10" s="9" t="s">
        <v>17</v>
      </c>
      <c r="C10" s="10" t="s">
        <v>26</v>
      </c>
      <c r="D10" s="10" t="s">
        <v>32</v>
      </c>
      <c r="E10" s="26">
        <v>16000</v>
      </c>
      <c r="F10" s="23">
        <v>0.55400000000000005</v>
      </c>
      <c r="G10" s="37">
        <v>7</v>
      </c>
      <c r="H10" s="29">
        <v>24252</v>
      </c>
    </row>
    <row r="12" spans="2:8" ht="15" thickBot="1" x14ac:dyDescent="0.3"/>
    <row r="13" spans="2:8" ht="29.4" thickBot="1" x14ac:dyDescent="0.3">
      <c r="B13" s="31" t="s">
        <v>3</v>
      </c>
      <c r="C13" s="32" t="s">
        <v>7</v>
      </c>
    </row>
    <row r="14" spans="2:8" x14ac:dyDescent="0.25">
      <c r="B14" s="2" t="s">
        <v>30</v>
      </c>
    </row>
    <row r="15" spans="2:8" x14ac:dyDescent="0.25">
      <c r="C15" s="2" t="s">
        <v>36</v>
      </c>
    </row>
    <row r="18" spans="2:8" ht="29.4" thickBot="1" x14ac:dyDescent="0.3">
      <c r="B18" s="47" t="s">
        <v>0</v>
      </c>
      <c r="C18" s="48" t="s">
        <v>1</v>
      </c>
      <c r="D18" s="48" t="s">
        <v>3</v>
      </c>
      <c r="E18" s="49" t="s">
        <v>4</v>
      </c>
      <c r="F18" s="48" t="s">
        <v>5</v>
      </c>
      <c r="G18" s="48" t="s">
        <v>6</v>
      </c>
      <c r="H18" s="50" t="s">
        <v>7</v>
      </c>
    </row>
    <row r="19" spans="2:8" x14ac:dyDescent="0.25">
      <c r="B19" s="45" t="s">
        <v>12</v>
      </c>
      <c r="C19" s="41" t="s">
        <v>20</v>
      </c>
      <c r="D19" s="41" t="s">
        <v>30</v>
      </c>
      <c r="E19" s="42">
        <v>24000</v>
      </c>
      <c r="F19" s="43">
        <v>0.5</v>
      </c>
      <c r="G19" s="44">
        <v>2</v>
      </c>
      <c r="H19" s="46">
        <v>1706</v>
      </c>
    </row>
    <row r="20" spans="2:8" x14ac:dyDescent="0.25">
      <c r="B20" s="45" t="s">
        <v>16</v>
      </c>
      <c r="C20" s="41" t="s">
        <v>24</v>
      </c>
      <c r="D20" s="41" t="s">
        <v>30</v>
      </c>
      <c r="E20" s="42">
        <v>120000</v>
      </c>
      <c r="F20" s="43">
        <v>0.6</v>
      </c>
      <c r="G20" s="44">
        <v>2</v>
      </c>
      <c r="H20" s="46">
        <v>987</v>
      </c>
    </row>
    <row r="21" spans="2:8" x14ac:dyDescent="0.25">
      <c r="B21" s="45" t="s">
        <v>18</v>
      </c>
      <c r="C21" s="41" t="s">
        <v>25</v>
      </c>
      <c r="D21" s="41" t="s">
        <v>28</v>
      </c>
      <c r="E21" s="42">
        <v>11500</v>
      </c>
      <c r="F21" s="43">
        <v>0.5</v>
      </c>
      <c r="G21" s="44">
        <v>7</v>
      </c>
      <c r="H21" s="46">
        <v>30110</v>
      </c>
    </row>
    <row r="22" spans="2:8" x14ac:dyDescent="0.25">
      <c r="B22" s="51" t="s">
        <v>17</v>
      </c>
      <c r="C22" s="52" t="s">
        <v>26</v>
      </c>
      <c r="D22" s="52" t="s">
        <v>32</v>
      </c>
      <c r="E22" s="53">
        <v>16000</v>
      </c>
      <c r="F22" s="54">
        <v>0.55400000000000005</v>
      </c>
      <c r="G22" s="55">
        <v>7</v>
      </c>
      <c r="H22" s="56">
        <v>24252</v>
      </c>
    </row>
  </sheetData>
  <phoneticPr fontId="2" type="noConversion"/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{E8C7B0E8-59D4-4CA1-9EE6-56E6B97DF0A3}</x14:id>
        </ext>
      </extLst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{6D8EFCF4-972A-4DC3-9A6F-70BF51419220}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C7B0E8-59D4-4CA1-9EE6-56E6B97DF0A3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14:cfRule type="dataBar" id="{6D8EFCF4-972A-4DC3-9A6F-70BF514192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192C-96D9-4622-A24F-FA940EC4B3FD}">
  <dimension ref="B2:J19"/>
  <sheetViews>
    <sheetView workbookViewId="0">
      <selection activeCell="F13" sqref="F13"/>
    </sheetView>
  </sheetViews>
  <sheetFormatPr defaultRowHeight="14.4" x14ac:dyDescent="0.25"/>
  <cols>
    <col min="1" max="1" width="1.69921875" style="2" customWidth="1"/>
    <col min="2" max="2" width="17.296875" style="2" bestFit="1" customWidth="1"/>
    <col min="3" max="3" width="15.296875" style="2" bestFit="1" customWidth="1"/>
    <col min="4" max="4" width="25.8984375" style="2" bestFit="1" customWidth="1"/>
    <col min="5" max="5" width="15.296875" style="2" bestFit="1" customWidth="1"/>
    <col min="6" max="6" width="25.8984375" style="2" bestFit="1" customWidth="1"/>
    <col min="7" max="7" width="15.296875" style="2" bestFit="1" customWidth="1"/>
    <col min="8" max="8" width="25.8984375" style="2" bestFit="1" customWidth="1"/>
    <col min="9" max="9" width="20.19921875" style="2" bestFit="1" customWidth="1"/>
    <col min="10" max="10" width="30.796875" style="2" bestFit="1" customWidth="1"/>
    <col min="11" max="16384" width="8.796875" style="2"/>
  </cols>
  <sheetData>
    <row r="2" spans="2:10" x14ac:dyDescent="0.25">
      <c r="B2" s="1"/>
      <c r="C2" s="58" t="s">
        <v>2</v>
      </c>
      <c r="D2" s="1"/>
      <c r="E2" s="1"/>
      <c r="F2" s="1"/>
      <c r="G2" s="1"/>
      <c r="H2" s="1"/>
      <c r="I2"/>
      <c r="J2"/>
    </row>
    <row r="3" spans="2:10" x14ac:dyDescent="0.25">
      <c r="B3" s="1"/>
      <c r="C3" s="60" t="s">
        <v>29</v>
      </c>
      <c r="D3" s="59"/>
      <c r="E3" s="60" t="s">
        <v>27</v>
      </c>
      <c r="F3" s="59"/>
      <c r="G3" s="60" t="s">
        <v>31</v>
      </c>
      <c r="H3" s="59"/>
      <c r="I3"/>
      <c r="J3"/>
    </row>
    <row r="4" spans="2:10" x14ac:dyDescent="0.25">
      <c r="B4" s="58" t="s">
        <v>40</v>
      </c>
      <c r="C4" s="61" t="s">
        <v>38</v>
      </c>
      <c r="D4" s="61" t="s">
        <v>39</v>
      </c>
      <c r="E4" s="61" t="s">
        <v>38</v>
      </c>
      <c r="F4" s="61" t="s">
        <v>39</v>
      </c>
      <c r="G4" s="61" t="s">
        <v>38</v>
      </c>
      <c r="H4" s="61" t="s">
        <v>39</v>
      </c>
      <c r="I4"/>
      <c r="J4"/>
    </row>
    <row r="5" spans="2:10" x14ac:dyDescent="0.25">
      <c r="B5" s="57" t="s">
        <v>41</v>
      </c>
      <c r="C5" s="62">
        <v>1</v>
      </c>
      <c r="D5" s="62">
        <v>1706</v>
      </c>
      <c r="E5" s="62">
        <v>3</v>
      </c>
      <c r="F5" s="62">
        <v>30110</v>
      </c>
      <c r="G5" s="62">
        <v>1</v>
      </c>
      <c r="H5" s="62">
        <v>24252</v>
      </c>
      <c r="I5"/>
      <c r="J5"/>
    </row>
    <row r="6" spans="2:10" x14ac:dyDescent="0.25">
      <c r="B6" s="57" t="s">
        <v>42</v>
      </c>
      <c r="C6" s="62" t="s">
        <v>44</v>
      </c>
      <c r="D6" s="62" t="s">
        <v>44</v>
      </c>
      <c r="E6" s="62">
        <v>1</v>
      </c>
      <c r="F6" s="62">
        <v>4914</v>
      </c>
      <c r="G6" s="62">
        <v>1</v>
      </c>
      <c r="H6" s="62">
        <v>2146</v>
      </c>
      <c r="I6"/>
      <c r="J6"/>
    </row>
    <row r="7" spans="2:10" x14ac:dyDescent="0.25">
      <c r="B7" s="57" t="s">
        <v>43</v>
      </c>
      <c r="C7" s="62">
        <v>1</v>
      </c>
      <c r="D7" s="62">
        <v>987</v>
      </c>
      <c r="E7" s="62" t="s">
        <v>44</v>
      </c>
      <c r="F7" s="62" t="s">
        <v>44</v>
      </c>
      <c r="G7" s="62" t="s">
        <v>44</v>
      </c>
      <c r="H7" s="62" t="s">
        <v>44</v>
      </c>
      <c r="I7"/>
      <c r="J7"/>
    </row>
    <row r="8" spans="2:10" x14ac:dyDescent="0.25">
      <c r="B8" s="57" t="s">
        <v>37</v>
      </c>
      <c r="C8" s="62">
        <v>2</v>
      </c>
      <c r="D8" s="62">
        <v>1706</v>
      </c>
      <c r="E8" s="62">
        <v>4</v>
      </c>
      <c r="F8" s="62">
        <v>30110</v>
      </c>
      <c r="G8" s="62">
        <v>2</v>
      </c>
      <c r="H8" s="62">
        <v>24252</v>
      </c>
      <c r="I8"/>
      <c r="J8"/>
    </row>
    <row r="9" spans="2:10" x14ac:dyDescent="0.25">
      <c r="B9"/>
      <c r="C9"/>
      <c r="D9"/>
      <c r="E9"/>
      <c r="F9"/>
      <c r="G9"/>
      <c r="H9"/>
      <c r="I9"/>
      <c r="J9"/>
    </row>
    <row r="10" spans="2:10" x14ac:dyDescent="0.25">
      <c r="B10"/>
      <c r="C10"/>
      <c r="D10"/>
      <c r="E10"/>
      <c r="F10"/>
      <c r="G10"/>
      <c r="H10"/>
      <c r="I10"/>
      <c r="J10"/>
    </row>
    <row r="11" spans="2:10" x14ac:dyDescent="0.25">
      <c r="B11"/>
      <c r="C11"/>
      <c r="D11"/>
      <c r="E11"/>
      <c r="F11"/>
      <c r="G11"/>
      <c r="H11"/>
      <c r="I11"/>
      <c r="J11"/>
    </row>
    <row r="12" spans="2:10" x14ac:dyDescent="0.25">
      <c r="B12"/>
      <c r="C12"/>
      <c r="D12"/>
      <c r="E12"/>
      <c r="F12"/>
      <c r="G12"/>
      <c r="H12"/>
      <c r="I12"/>
      <c r="J12"/>
    </row>
    <row r="13" spans="2:10" x14ac:dyDescent="0.25">
      <c r="B13"/>
      <c r="C13"/>
      <c r="D13"/>
      <c r="E13"/>
      <c r="F13"/>
      <c r="G13"/>
      <c r="H13"/>
      <c r="I13"/>
      <c r="J13"/>
    </row>
    <row r="14" spans="2:10" x14ac:dyDescent="0.25">
      <c r="B14"/>
      <c r="C14"/>
      <c r="D14"/>
    </row>
    <row r="15" spans="2:10" x14ac:dyDescent="0.25">
      <c r="B15"/>
      <c r="C15"/>
      <c r="D15"/>
    </row>
    <row r="16" spans="2:10" x14ac:dyDescent="0.25">
      <c r="B16"/>
      <c r="C16"/>
      <c r="D16"/>
    </row>
    <row r="17" spans="2:4" x14ac:dyDescent="0.25">
      <c r="B17"/>
      <c r="C17"/>
      <c r="D17"/>
    </row>
    <row r="18" spans="2:4" x14ac:dyDescent="0.25">
      <c r="B18"/>
      <c r="C18"/>
      <c r="D18"/>
    </row>
    <row r="19" spans="2:4" x14ac:dyDescent="0.25">
      <c r="B19"/>
      <c r="C19"/>
      <c r="D19"/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분류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강윤영</dc:creator>
  <cp:lastModifiedBy>강윤영</cp:lastModifiedBy>
  <dcterms:created xsi:type="dcterms:W3CDTF">2026-07-03T06:42:38Z</dcterms:created>
  <dcterms:modified xsi:type="dcterms:W3CDTF">2026-07-03T07:21:36Z</dcterms:modified>
</cp:coreProperties>
</file>