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 codeName="{26A90621-87C4-6C01-FD6A-EE6E7C14090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JHJS\Desktop\22222\03 최신기출문제\03 26년상시03\"/>
    </mc:Choice>
  </mc:AlternateContent>
  <xr:revisionPtr revIDLastSave="0" documentId="13_ncr:1_{9D143371-D7BB-4DBD-BFE2-EF527C84E5D5}" xr6:coauthVersionLast="47" xr6:coauthVersionMax="47" xr10:uidLastSave="{00000000-0000-0000-0000-000000000000}"/>
  <bookViews>
    <workbookView xWindow="3930" yWindow="15" windowWidth="24825" windowHeight="13035" tabRatio="734" activeTab="7" xr2:uid="{4B9195B4-0400-44AE-9284-93632C89E16A}"/>
  </bookViews>
  <sheets>
    <sheet name="기본작업-1" sheetId="1" r:id="rId1"/>
    <sheet name="기본작업-2" sheetId="11" r:id="rId2"/>
    <sheet name="계산작업" sheetId="2" r:id="rId3"/>
    <sheet name="분석작업-1" sheetId="4" r:id="rId4"/>
    <sheet name="분석작업-2" sheetId="10" r:id="rId5"/>
    <sheet name="기타작업-1" sheetId="6" r:id="rId6"/>
    <sheet name="기타작업-2" sheetId="7" r:id="rId7"/>
    <sheet name="기타작업-3" sheetId="8" r:id="rId8"/>
  </sheets>
  <functionGroups builtInGroupCount="19"/>
  <definedNames>
    <definedName name="_xlnm._FilterDatabase" localSheetId="0" hidden="1">'기본작업-1'!$A$2:$H$30</definedName>
    <definedName name="_xlnm._FilterDatabase" localSheetId="1" hidden="1">'기본작업-2'!#REF!</definedName>
    <definedName name="_xlnm.Criteria" localSheetId="0">'기본작업-1'!$A$32:$A$33</definedName>
    <definedName name="_xlnm.Extract" localSheetId="0">'기본작업-1'!$A$35:$H$35</definedName>
    <definedName name="_xlnm.Print_Titles" localSheetId="1">'기본작업-2'!$2:$2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1" i="2" l="1" a="1"/>
  <c r="M11" i="2" s="1"/>
  <c r="M12" i="2" a="1"/>
  <c r="M12" i="2"/>
  <c r="M13" i="2" a="1"/>
  <c r="M13" i="2" s="1"/>
  <c r="M14" i="2" a="1"/>
  <c r="M14" i="2"/>
  <c r="M15" i="2" a="1"/>
  <c r="M15" i="2" s="1"/>
  <c r="L12" i="2" a="1"/>
  <c r="L12" i="2" s="1"/>
  <c r="L13" i="2" a="1"/>
  <c r="L13" i="2"/>
  <c r="L14" i="2" a="1"/>
  <c r="L14" i="2" s="1"/>
  <c r="L15" i="2" a="1"/>
  <c r="L15" i="2"/>
  <c r="L11" i="2" a="1"/>
  <c r="L11" i="2" s="1"/>
  <c r="A33" i="1"/>
  <c r="M19" i="2" a="1"/>
  <c r="M19" i="2" s="1"/>
  <c r="N19" i="2" a="1"/>
  <c r="N19" i="2"/>
  <c r="O19" i="2" a="1"/>
  <c r="O19" i="2" s="1"/>
  <c r="M20" i="2" a="1"/>
  <c r="M20" i="2"/>
  <c r="N20" i="2" a="1"/>
  <c r="N20" i="2" s="1"/>
  <c r="O20" i="2" a="1"/>
  <c r="O20" i="2"/>
  <c r="M21" i="2" a="1"/>
  <c r="M21" i="2" s="1"/>
  <c r="N21" i="2" a="1"/>
  <c r="N21" i="2"/>
  <c r="O21" i="2" a="1"/>
  <c r="O21" i="2" s="1"/>
  <c r="M22" i="2" a="1"/>
  <c r="M22" i="2"/>
  <c r="N22" i="2" a="1"/>
  <c r="N22" i="2" s="1"/>
  <c r="O22" i="2" a="1"/>
  <c r="O22" i="2"/>
  <c r="L20" i="2" a="1"/>
  <c r="L20" i="2" s="1"/>
  <c r="L21" i="2" a="1"/>
  <c r="L21" i="2" s="1"/>
  <c r="L22" i="2" a="1"/>
  <c r="L22" i="2" s="1"/>
  <c r="L19" i="2" a="1"/>
  <c r="L19" i="2" s="1"/>
  <c r="H4" i="2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3" i="2"/>
  <c r="F4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3" i="2"/>
  <c r="I3" i="2" a="1"/>
  <c r="I4" i="2" a="1"/>
  <c r="I6" i="2" a="1"/>
  <c r="I8" i="2" a="1"/>
  <c r="I10" i="2" a="1"/>
  <c r="I12" i="2" a="1"/>
  <c r="I14" i="2" a="1"/>
  <c r="I16" i="2" a="1"/>
  <c r="I18" i="2" a="1"/>
  <c r="I20" i="2" a="1"/>
  <c r="I22" i="2" a="1"/>
  <c r="I24" i="2" a="1"/>
  <c r="I26" i="2" a="1"/>
  <c r="I7" i="2" a="1"/>
  <c r="I27" i="2" a="1"/>
  <c r="I5" i="2" a="1"/>
  <c r="I9" i="2" a="1"/>
  <c r="I11" i="2" a="1"/>
  <c r="I13" i="2" a="1"/>
  <c r="I15" i="2" a="1"/>
  <c r="I17" i="2" a="1"/>
  <c r="I19" i="2" a="1"/>
  <c r="I21" i="2" a="1"/>
  <c r="I23" i="2" a="1"/>
  <c r="I25" i="2" a="1"/>
  <c r="I3" i="2" l="1"/>
  <c r="I25" i="2"/>
  <c r="I23" i="2"/>
  <c r="I21" i="2"/>
  <c r="I19" i="2"/>
  <c r="I17" i="2"/>
  <c r="I15" i="2"/>
  <c r="I13" i="2"/>
  <c r="I11" i="2"/>
  <c r="I9" i="2"/>
  <c r="I5" i="2"/>
  <c r="I27" i="2"/>
  <c r="I7" i="2"/>
  <c r="I26" i="2"/>
  <c r="I24" i="2"/>
  <c r="I22" i="2"/>
  <c r="I20" i="2"/>
  <c r="I18" i="2"/>
  <c r="I16" i="2"/>
  <c r="I14" i="2"/>
  <c r="I12" i="2"/>
  <c r="I10" i="2"/>
  <c r="I8" i="2"/>
  <c r="I6" i="2"/>
  <c r="I4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C0DFD0E-1DE0-489D-AD93-38498B9B1A1F}" name="MS Access Database_Query" type="1" refreshedVersion="8" background="1">
    <dbPr connection="DSN=MS Access Database;DBQ=C:\11111\03 최신기출문제\03 26년상시03\인사고과.accdb;DefaultDir=C:\11111\03 최신기출문제\03 26년상시03;DriverId=25;FIL=MS Access;MaxBufferSize=2048;PageTimeout=5;" command="SELECT 본사.부서명, 본사.직급, 본사.직무역량, 본사.행동역량, 본사.근무태도_x000d__x000a_FROM `C:\11111\03 최신기출문제\03 26년상시03\인사고과.accdb`.본사 본사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<sst xmlns="http://schemas.openxmlformats.org/spreadsheetml/2006/main" count="706" uniqueCount="271">
  <si>
    <t>주문일자</t>
  </si>
  <si>
    <t>고객ID</t>
  </si>
  <si>
    <t>상품군</t>
  </si>
  <si>
    <t>상품명</t>
  </si>
  <si>
    <t>결제금액</t>
  </si>
  <si>
    <t>가전</t>
  </si>
  <si>
    <t>제습기</t>
  </si>
  <si>
    <t>로봇청소기</t>
  </si>
  <si>
    <t>공기청정기</t>
  </si>
  <si>
    <t>식품</t>
  </si>
  <si>
    <t>생수</t>
  </si>
  <si>
    <t>생활용품</t>
  </si>
  <si>
    <t>화장지</t>
  </si>
  <si>
    <t>즉석밥</t>
  </si>
  <si>
    <t>세탁세제</t>
  </si>
  <si>
    <t>주방세제</t>
  </si>
  <si>
    <t>[표2] 상반기 인사고과 평가표</t>
  </si>
  <si>
    <t>사원번호</t>
  </si>
  <si>
    <t>부서명</t>
  </si>
  <si>
    <t>성명</t>
  </si>
  <si>
    <t>직급</t>
  </si>
  <si>
    <t>직무역량</t>
  </si>
  <si>
    <t>행동역량</t>
  </si>
  <si>
    <t>근무태도</t>
  </si>
  <si>
    <t>총점</t>
  </si>
  <si>
    <t>E2015846</t>
  </si>
  <si>
    <t>인사부</t>
  </si>
  <si>
    <t>강하은</t>
  </si>
  <si>
    <t>대리</t>
  </si>
  <si>
    <t>E2009253</t>
  </si>
  <si>
    <t>기획부</t>
  </si>
  <si>
    <t>임하린</t>
  </si>
  <si>
    <t>과장</t>
  </si>
  <si>
    <t>E2006952</t>
  </si>
  <si>
    <t>총무부</t>
  </si>
  <si>
    <t>정시우</t>
  </si>
  <si>
    <t>E2020867</t>
  </si>
  <si>
    <t>윤지유</t>
  </si>
  <si>
    <t>E2002820</t>
  </si>
  <si>
    <t>차장</t>
  </si>
  <si>
    <t>E2006861</t>
  </si>
  <si>
    <t>영업부</t>
  </si>
  <si>
    <t>박도윤</t>
  </si>
  <si>
    <t>E2007253</t>
  </si>
  <si>
    <t>E2013475</t>
  </si>
  <si>
    <t>장지훈</t>
  </si>
  <si>
    <t>E2013122</t>
  </si>
  <si>
    <t>조지호</t>
  </si>
  <si>
    <t>E2008534</t>
  </si>
  <si>
    <t>E2024517</t>
  </si>
  <si>
    <t>최서연</t>
  </si>
  <si>
    <t>E2019666</t>
  </si>
  <si>
    <t>E2022131</t>
  </si>
  <si>
    <t>E2004901</t>
  </si>
  <si>
    <t>김민준</t>
  </si>
  <si>
    <t>E2026330</t>
  </si>
  <si>
    <t>E2018605</t>
  </si>
  <si>
    <t>E2003336</t>
  </si>
  <si>
    <t>E2021615</t>
  </si>
  <si>
    <t>E2011253</t>
  </si>
  <si>
    <t>E2000760</t>
  </si>
  <si>
    <t>E2001148</t>
  </si>
  <si>
    <t>사원</t>
  </si>
  <si>
    <t>E2003735</t>
  </si>
  <si>
    <t>E2016810</t>
  </si>
  <si>
    <t>E2014110</t>
  </si>
  <si>
    <t>E2006466</t>
  </si>
  <si>
    <t>E2023371</t>
  </si>
  <si>
    <t>E2007729</t>
  </si>
  <si>
    <t>E2021264</t>
  </si>
  <si>
    <t>E2014822</t>
  </si>
  <si>
    <t>E2026145</t>
  </si>
  <si>
    <t>이서윤</t>
  </si>
  <si>
    <t>E2002871</t>
  </si>
  <si>
    <t>E2023178</t>
  </si>
  <si>
    <t>E2021877</t>
  </si>
  <si>
    <t>E2020350</t>
  </si>
  <si>
    <t>E2013734</t>
  </si>
  <si>
    <t>E2001900</t>
  </si>
  <si>
    <t>E2008370</t>
  </si>
  <si>
    <t>E2002982</t>
  </si>
  <si>
    <t>E2017156</t>
  </si>
  <si>
    <t>E2022392</t>
  </si>
  <si>
    <t>E2007195</t>
  </si>
  <si>
    <t>E2010883</t>
  </si>
  <si>
    <t>E2006528</t>
  </si>
  <si>
    <t>E2011230</t>
  </si>
  <si>
    <t>E2019756</t>
  </si>
  <si>
    <t>E2011185</t>
  </si>
  <si>
    <t>E2019403</t>
  </si>
  <si>
    <t>E2016147</t>
  </si>
  <si>
    <t>사원코드</t>
  </si>
  <si>
    <t>부서</t>
  </si>
  <si>
    <t>입사일</t>
  </si>
  <si>
    <t>근태점수</t>
  </si>
  <si>
    <t>실적점수</t>
  </si>
  <si>
    <t>종합평가</t>
  </si>
  <si>
    <t>강지형</t>
  </si>
  <si>
    <t>보통</t>
  </si>
  <si>
    <t>김도원</t>
  </si>
  <si>
    <t>박민지</t>
  </si>
  <si>
    <t>우수</t>
  </si>
  <si>
    <t>이준우</t>
  </si>
  <si>
    <t>IT개발부</t>
  </si>
  <si>
    <t>부장</t>
  </si>
  <si>
    <t>정우진</t>
  </si>
  <si>
    <t>윤지아</t>
  </si>
  <si>
    <t>한도현</t>
  </si>
  <si>
    <t>오세은</t>
  </si>
  <si>
    <t>임재희</t>
  </si>
  <si>
    <t>EMP100</t>
  </si>
  <si>
    <t>EMP101</t>
  </si>
  <si>
    <t>EMP102</t>
  </si>
  <si>
    <t>EMP103</t>
  </si>
  <si>
    <t>EMP104</t>
  </si>
  <si>
    <t>EMP105</t>
  </si>
  <si>
    <t>EMP106</t>
  </si>
  <si>
    <t>EMP107</t>
  </si>
  <si>
    <t>EMP108</t>
  </si>
  <si>
    <t>EMP109</t>
  </si>
  <si>
    <t>EMP110</t>
  </si>
  <si>
    <t>EMP111</t>
  </si>
  <si>
    <t>EMP112</t>
  </si>
  <si>
    <t>EMP113</t>
  </si>
  <si>
    <t>EMP114</t>
  </si>
  <si>
    <t>EMP115</t>
  </si>
  <si>
    <t>EMP116</t>
  </si>
  <si>
    <t>EMP117</t>
  </si>
  <si>
    <t>EMP118</t>
  </si>
  <si>
    <t>EMP119</t>
  </si>
  <si>
    <t>EMP120</t>
  </si>
  <si>
    <t>EMP121</t>
  </si>
  <si>
    <t>EMP122</t>
  </si>
  <si>
    <t>EMP123</t>
  </si>
  <si>
    <t>EMP124</t>
  </si>
  <si>
    <t>EMP125</t>
  </si>
  <si>
    <t>EMP126</t>
  </si>
  <si>
    <t>EMP127</t>
  </si>
  <si>
    <t>[표1]</t>
    <phoneticPr fontId="1" type="noConversion"/>
  </si>
  <si>
    <t>영업부</t>
    <phoneticPr fontId="1" type="noConversion"/>
  </si>
  <si>
    <t>[표2] 직위별 직무등급별 직급수당과 지급률(단위 : 천원)</t>
    <phoneticPr fontId="1" type="noConversion"/>
  </si>
  <si>
    <t>ID</t>
    <phoneticPr fontId="1" type="noConversion"/>
  </si>
  <si>
    <t>소속</t>
    <phoneticPr fontId="1" type="noConversion"/>
  </si>
  <si>
    <t>직무등급</t>
    <phoneticPr fontId="1" type="noConversion"/>
  </si>
  <si>
    <t>직위</t>
    <phoneticPr fontId="1" type="noConversion"/>
  </si>
  <si>
    <t>성명</t>
    <phoneticPr fontId="1" type="noConversion"/>
  </si>
  <si>
    <t>특별상여금</t>
    <phoneticPr fontId="1" type="noConversion"/>
  </si>
  <si>
    <t>성적</t>
    <phoneticPr fontId="1" type="noConversion"/>
  </si>
  <si>
    <t>대표선발</t>
    <phoneticPr fontId="1" type="noConversion"/>
  </si>
  <si>
    <t>연수대상</t>
    <phoneticPr fontId="1" type="noConversion"/>
  </si>
  <si>
    <t>기술서기관</t>
    <phoneticPr fontId="1" type="noConversion"/>
  </si>
  <si>
    <t>부이사관</t>
    <phoneticPr fontId="1" type="noConversion"/>
  </si>
  <si>
    <t>서기관</t>
    <phoneticPr fontId="1" type="noConversion"/>
  </si>
  <si>
    <t>수석전문관</t>
    <phoneticPr fontId="1" type="noConversion"/>
  </si>
  <si>
    <t>지급률</t>
    <phoneticPr fontId="1" type="noConversion"/>
  </si>
  <si>
    <t>환경보건국</t>
    <phoneticPr fontId="1" type="noConversion"/>
  </si>
  <si>
    <t>단장</t>
    <phoneticPr fontId="1" type="noConversion"/>
  </si>
  <si>
    <t>주무관</t>
  </si>
  <si>
    <t>자원순환과</t>
    <phoneticPr fontId="1" type="noConversion"/>
  </si>
  <si>
    <t>국장</t>
    <phoneticPr fontId="1" type="noConversion"/>
  </si>
  <si>
    <t>전소연</t>
  </si>
  <si>
    <t>녹색전환정책과</t>
    <phoneticPr fontId="1" type="noConversion"/>
  </si>
  <si>
    <t>담당관</t>
    <phoneticPr fontId="1" type="noConversion"/>
  </si>
  <si>
    <t>정래헌</t>
  </si>
  <si>
    <t>팀장</t>
    <phoneticPr fontId="1" type="noConversion"/>
  </si>
  <si>
    <t>대기환경정책과</t>
    <phoneticPr fontId="1" type="noConversion"/>
  </si>
  <si>
    <t>과장</t>
    <phoneticPr fontId="1" type="noConversion"/>
  </si>
  <si>
    <t>조원대</t>
  </si>
  <si>
    <t>*</t>
    <phoneticPr fontId="1" type="noConversion"/>
  </si>
  <si>
    <t>하천계획과</t>
    <phoneticPr fontId="1" type="noConversion"/>
  </si>
  <si>
    <t>김도훈</t>
  </si>
  <si>
    <t>대기관리과</t>
    <phoneticPr fontId="1" type="noConversion"/>
  </si>
  <si>
    <t>박혜란</t>
  </si>
  <si>
    <t>환경보건정책과</t>
    <phoneticPr fontId="1" type="noConversion"/>
  </si>
  <si>
    <t>안시은</t>
  </si>
  <si>
    <t>[표3] 직위별 직무등급별 인원수</t>
    <phoneticPr fontId="1" type="noConversion"/>
  </si>
  <si>
    <t>기후전략과</t>
    <phoneticPr fontId="1" type="noConversion"/>
  </si>
  <si>
    <t>조미라</t>
  </si>
  <si>
    <t>전문관</t>
    <phoneticPr fontId="1" type="noConversion"/>
  </si>
  <si>
    <t>생활폐기물과</t>
    <phoneticPr fontId="1" type="noConversion"/>
  </si>
  <si>
    <t>권용근</t>
  </si>
  <si>
    <t>환경평가과</t>
    <phoneticPr fontId="1" type="noConversion"/>
  </si>
  <si>
    <t>김세현</t>
  </si>
  <si>
    <t>국제협력과</t>
    <phoneticPr fontId="1" type="noConversion"/>
  </si>
  <si>
    <t>이상규</t>
  </si>
  <si>
    <t>생활환경과</t>
    <phoneticPr fontId="1" type="noConversion"/>
  </si>
  <si>
    <t>김응철</t>
  </si>
  <si>
    <t>수질수생태과</t>
    <phoneticPr fontId="1" type="noConversion"/>
  </si>
  <si>
    <t>권기종</t>
  </si>
  <si>
    <t>환경보건연구과</t>
    <phoneticPr fontId="1" type="noConversion"/>
  </si>
  <si>
    <t>임수진</t>
  </si>
  <si>
    <t>자원재활용과</t>
    <phoneticPr fontId="1" type="noConversion"/>
  </si>
  <si>
    <t>조문숙</t>
  </si>
  <si>
    <t>[표4] 직무등급별 성적의 위치값에 따른 백분위수</t>
    <phoneticPr fontId="1" type="noConversion"/>
  </si>
  <si>
    <t>하천관리과</t>
    <phoneticPr fontId="1" type="noConversion"/>
  </si>
  <si>
    <t>조미선</t>
  </si>
  <si>
    <t>대기공학연구과</t>
    <phoneticPr fontId="1" type="noConversion"/>
  </si>
  <si>
    <t>이영석</t>
  </si>
  <si>
    <t>녹색기술개발과</t>
    <phoneticPr fontId="1" type="noConversion"/>
  </si>
  <si>
    <t>김진식</t>
  </si>
  <si>
    <t>운영지원과</t>
    <phoneticPr fontId="1" type="noConversion"/>
  </si>
  <si>
    <t>최정환</t>
  </si>
  <si>
    <t>상하수도연구과</t>
    <phoneticPr fontId="1" type="noConversion"/>
  </si>
  <si>
    <t>송인준</t>
  </si>
  <si>
    <t>환경감시과</t>
    <phoneticPr fontId="1" type="noConversion"/>
  </si>
  <si>
    <t>안종서</t>
  </si>
  <si>
    <t>자연환경과</t>
    <phoneticPr fontId="1" type="noConversion"/>
  </si>
  <si>
    <t>장화영</t>
  </si>
  <si>
    <t>기획운영과</t>
    <phoneticPr fontId="1" type="noConversion"/>
  </si>
  <si>
    <t>정상필</t>
  </si>
  <si>
    <t>이민선</t>
  </si>
  <si>
    <t>김종하</t>
  </si>
  <si>
    <t>HSI001</t>
  </si>
  <si>
    <t>HSI006</t>
  </si>
  <si>
    <t>HSI005</t>
  </si>
  <si>
    <t>HSI011</t>
  </si>
  <si>
    <t>HSI013</t>
  </si>
  <si>
    <t>HSI003</t>
  </si>
  <si>
    <t>HSI007</t>
  </si>
  <si>
    <t>HSI012</t>
  </si>
  <si>
    <t>HSI002</t>
  </si>
  <si>
    <t>HSI014</t>
  </si>
  <si>
    <t>HSI008</t>
  </si>
  <si>
    <t>HSI004</t>
  </si>
  <si>
    <t>[표2] 상품군별 결제금액 합계</t>
    <phoneticPr fontId="1" type="noConversion"/>
  </si>
  <si>
    <t>고객명</t>
  </si>
  <si>
    <t>등급</t>
  </si>
  <si>
    <t>이용횟수</t>
  </si>
  <si>
    <t>누적포인트</t>
  </si>
  <si>
    <t>손흥민</t>
  </si>
  <si>
    <t>VIP</t>
  </si>
  <si>
    <t>황인범</t>
  </si>
  <si>
    <t>일반</t>
  </si>
  <si>
    <t>박지성</t>
  </si>
  <si>
    <t>GOLD</t>
  </si>
  <si>
    <t>김철수</t>
  </si>
  <si>
    <t>이영희</t>
  </si>
  <si>
    <t>홍길동</t>
  </si>
  <si>
    <t>휴면</t>
  </si>
  <si>
    <t>황희찬</t>
  </si>
  <si>
    <t>김민재</t>
  </si>
  <si>
    <t>이강인</t>
  </si>
  <si>
    <t>백승호</t>
  </si>
  <si>
    <t>정우영</t>
  </si>
  <si>
    <t>조규성</t>
  </si>
  <si>
    <t>이재성</t>
  </si>
  <si>
    <t>설영우</t>
  </si>
  <si>
    <t>오현규</t>
  </si>
  <si>
    <t>배준호</t>
  </si>
  <si>
    <t>양민혁</t>
  </si>
  <si>
    <t>배정액(만원)</t>
  </si>
  <si>
    <t>마케팅부</t>
  </si>
  <si>
    <t>[표1] 디지털 장비 대여 현황</t>
  </si>
  <si>
    <t>대여일자</t>
  </si>
  <si>
    <t>장비명</t>
  </si>
  <si>
    <t>최종요금</t>
  </si>
  <si>
    <t>[표1] 부서별 예산 배정 비율</t>
    <phoneticPr fontId="1" type="noConversion"/>
  </si>
  <si>
    <t>대여기간</t>
    <phoneticPr fontId="1" type="noConversion"/>
  </si>
  <si>
    <t>노트북</t>
  </si>
  <si>
    <t>회원</t>
  </si>
  <si>
    <t>빔프로젝터</t>
  </si>
  <si>
    <t>비회원</t>
  </si>
  <si>
    <t>회원구분</t>
    <phoneticPr fontId="1" type="noConversion"/>
  </si>
  <si>
    <t>조건</t>
    <phoneticPr fontId="1" type="noConversion"/>
  </si>
  <si>
    <t>총합계</t>
  </si>
  <si>
    <t>최대 : 직무역량</t>
  </si>
  <si>
    <t>최대 : 행동역량</t>
  </si>
  <si>
    <t>최대 : 근무태도</t>
  </si>
  <si>
    <t>총무부 요약</t>
  </si>
  <si>
    <t>영업부 요약</t>
  </si>
  <si>
    <t>기획부 요약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</si>
</sst>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0070C0"/>
      <name val="맑은 고딕"/>
      <family val="2"/>
      <charset val="129"/>
      <scheme val="minor"/>
    </font>
    <font>
      <sz val="11"/>
      <name val="맑은 고딕"/>
      <family val="3"/>
      <charset val="129"/>
    </font>
    <font>
      <b/>
      <sz val="16"/>
      <name val="맑은 고딕"/>
      <family val="3"/>
      <charset val="129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2F2F2"/>
        <bgColor rgb="FFF2F2F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/>
  </cellStyleXfs>
  <cellXfs count="2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left" vertical="center"/>
    </xf>
    <xf numFmtId="9" fontId="0" fillId="2" borderId="1" xfId="0" applyNumberForma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0" fillId="0" borderId="1" xfId="0" applyNumberFormat="1" applyBorder="1">
      <alignment vertical="center"/>
    </xf>
    <xf numFmtId="3" fontId="3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right"/>
    </xf>
    <xf numFmtId="0" fontId="0" fillId="0" borderId="0" xfId="0" applyAlignment="1"/>
    <xf numFmtId="0" fontId="8" fillId="3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41" fontId="0" fillId="0" borderId="1" xfId="1" applyFont="1" applyBorder="1" applyAlignment="1">
      <alignment horizontal="center"/>
    </xf>
    <xf numFmtId="0" fontId="0" fillId="0" borderId="0" xfId="0" pivotButton="1">
      <alignment vertical="center"/>
    </xf>
    <xf numFmtId="0" fontId="9" fillId="0" borderId="0" xfId="0" applyFont="1" applyAlignment="1"/>
    <xf numFmtId="0" fontId="0" fillId="0" borderId="1" xfId="0" applyNumberFormat="1" applyBorder="1" applyAlignment="1">
      <alignment horizontal="right"/>
    </xf>
    <xf numFmtId="0" fontId="0" fillId="0" borderId="1" xfId="0" applyNumberFormat="1" applyBorder="1" applyAlignment="1">
      <alignment horizontal="center"/>
    </xf>
  </cellXfs>
  <cellStyles count="3">
    <cellStyle name="쉼표 [0]" xfId="1" builtinId="6"/>
    <cellStyle name="표준" xfId="0" builtinId="0"/>
    <cellStyle name="표준 2" xfId="2" xr:uid="{6ED13794-5745-4526-8EEE-9123EDC04A20}"/>
  </cellStyles>
  <dxfs count="3">
    <dxf>
      <font>
        <b/>
        <i val="0"/>
        <color rgb="FF0070C0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70C0"/>
        <name val="맑은 고딕"/>
        <family val="2"/>
        <charset val="129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맑은 고딕"/>
        <family val="2"/>
        <charset val="129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sheetMetadata" Target="metadata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ko-KR" altLang="en-US">
                <a:solidFill>
                  <a:schemeClr val="dk1"/>
                </a:solidFill>
                <a:latin typeface="+mn-lt"/>
                <a:ea typeface="+mn-ea"/>
                <a:cs typeface="+mn-cs"/>
              </a:rPr>
              <a:t>부서별 예산 배정 비율</a:t>
            </a:r>
            <a:endParaRPr lang="en-US" altLang="ko-KR"/>
          </a:p>
        </c:rich>
      </c:tx>
      <c:overlay val="0"/>
      <c:spPr>
        <a:gradFill rotWithShape="1">
          <a:gsLst>
            <a:gs pos="0">
              <a:schemeClr val="accent5">
                <a:lumMod val="110000"/>
                <a:satMod val="105000"/>
                <a:tint val="67000"/>
              </a:schemeClr>
            </a:gs>
            <a:gs pos="50000">
              <a:schemeClr val="accent5">
                <a:lumMod val="105000"/>
                <a:satMod val="103000"/>
                <a:tint val="73000"/>
              </a:schemeClr>
            </a:gs>
            <a:gs pos="100000">
              <a:schemeClr val="accent5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5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en-US" altLang="ko-KR"/>
        </a:p>
      </c:txPr>
    </c:title>
    <c:autoTitleDeleted val="0"/>
    <c:view3D>
      <c:rotX val="40"/>
      <c:rotY val="2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'기타작업-2'!$B$3</c:f>
              <c:strCache>
                <c:ptCount val="1"/>
                <c:pt idx="0">
                  <c:v>배정액(만원)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9E2E-4E44-9F39-3EC627CB08E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9E2E-4E44-9F39-3EC627CB08E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9E2E-4E44-9F39-3EC627CB08EC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9E2E-4E44-9F39-3EC627CB08E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9E2E-4E44-9F39-3EC627CB08E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'기타작업-2'!$A$4:$A$8</c:f>
              <c:strCache>
                <c:ptCount val="5"/>
                <c:pt idx="0">
                  <c:v>영업부</c:v>
                </c:pt>
                <c:pt idx="1">
                  <c:v>마케팅부</c:v>
                </c:pt>
                <c:pt idx="2">
                  <c:v>인사부</c:v>
                </c:pt>
                <c:pt idx="3">
                  <c:v>기획부</c:v>
                </c:pt>
                <c:pt idx="4">
                  <c:v>총무부</c:v>
                </c:pt>
              </c:strCache>
            </c:strRef>
          </c:cat>
          <c:val>
            <c:numRef>
              <c:f>'기타작업-2'!$B$4:$B$8</c:f>
              <c:numCache>
                <c:formatCode>_(* #,##0_);_(* \(#,##0\);_(* "-"_);_(@_)</c:formatCode>
                <c:ptCount val="5"/>
                <c:pt idx="0">
                  <c:v>45000</c:v>
                </c:pt>
                <c:pt idx="1">
                  <c:v>32000</c:v>
                </c:pt>
                <c:pt idx="2">
                  <c:v>15000</c:v>
                </c:pt>
                <c:pt idx="3">
                  <c:v>28000</c:v>
                </c:pt>
                <c:pt idx="4">
                  <c:v>18000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E2E-4E44-9F39-3EC627CB08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>
          <a:solidFill>
            <a:schemeClr val="accent1">
              <a:alpha val="94000"/>
            </a:schemeClr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704850</xdr:colOff>
      <xdr:row>0</xdr:row>
      <xdr:rowOff>28575</xdr:rowOff>
    </xdr:from>
    <xdr:to>
      <xdr:col>7</xdr:col>
      <xdr:colOff>485775</xdr:colOff>
      <xdr:row>1</xdr:row>
      <xdr:rowOff>238125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57725" y="28575"/>
          <a:ext cx="533400" cy="5238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1</xdr:row>
          <xdr:rowOff>0</xdr:rowOff>
        </xdr:from>
        <xdr:to>
          <xdr:col>6</xdr:col>
          <xdr:colOff>0</xdr:colOff>
          <xdr:row>3</xdr:row>
          <xdr:rowOff>0</xdr:rowOff>
        </xdr:to>
        <xdr:sp macro="" textlink="">
          <xdr:nvSpPr>
            <xdr:cNvPr id="13313" name="Button 1" hidden="1">
              <a:extLst>
                <a:ext uri="{63B3BB69-23CF-44E3-9099-C40C66FF867C}">
                  <a14:compatExt spid="_x0000_s13313"/>
                </a:ext>
                <a:ext uri="{FF2B5EF4-FFF2-40B4-BE49-F238E27FC236}">
                  <a16:creationId xmlns:a16="http://schemas.microsoft.com/office/drawing/2014/main" id="{00000000-0008-0000-0500-00000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서식설정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4</xdr:row>
          <xdr:rowOff>0</xdr:rowOff>
        </xdr:from>
        <xdr:to>
          <xdr:col>6</xdr:col>
          <xdr:colOff>0</xdr:colOff>
          <xdr:row>6</xdr:row>
          <xdr:rowOff>0</xdr:rowOff>
        </xdr:to>
        <xdr:sp macro="" textlink="">
          <xdr:nvSpPr>
            <xdr:cNvPr id="13314" name="Button 2" hidden="1">
              <a:extLst>
                <a:ext uri="{63B3BB69-23CF-44E3-9099-C40C66FF867C}">
                  <a14:compatExt spid="_x0000_s13314"/>
                </a:ext>
                <a:ext uri="{FF2B5EF4-FFF2-40B4-BE49-F238E27FC236}">
                  <a16:creationId xmlns:a16="http://schemas.microsoft.com/office/drawing/2014/main" id="{00000000-0008-0000-0500-000002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서식해제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676274</xdr:colOff>
      <xdr:row>2</xdr:row>
      <xdr:rowOff>9525</xdr:rowOff>
    </xdr:from>
    <xdr:to>
      <xdr:col>9</xdr:col>
      <xdr:colOff>0</xdr:colOff>
      <xdr:row>18</xdr:row>
      <xdr:rowOff>0</xdr:rowOff>
    </xdr:to>
    <xdr:graphicFrame macro="">
      <xdr:nvGraphicFramePr>
        <xdr:cNvPr id="3" name="차트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400050</xdr:colOff>
          <xdr:row>1</xdr:row>
          <xdr:rowOff>85725</xdr:rowOff>
        </xdr:from>
        <xdr:to>
          <xdr:col>7</xdr:col>
          <xdr:colOff>19050</xdr:colOff>
          <xdr:row>2</xdr:row>
          <xdr:rowOff>142875</xdr:rowOff>
        </xdr:to>
        <xdr:sp macro="" textlink="">
          <xdr:nvSpPr>
            <xdr:cNvPr id="8193" name="cmd대여등록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Windows 사용자" refreshedDate="46319.623933680552" backgroundQuery="1" createdVersion="8" refreshedVersion="8" minRefreshableVersion="3" recordCount="48" xr:uid="{84089C55-C4E4-41D3-B736-D4C75422955B}">
  <cacheSource type="external" connectionId="1"/>
  <cacheFields count="5">
    <cacheField name="부서명" numFmtId="0" sqlType="-9">
      <sharedItems count="3">
        <s v="기획부"/>
        <s v="영업부"/>
        <s v="총무부"/>
      </sharedItems>
    </cacheField>
    <cacheField name="직급" numFmtId="0" sqlType="-9">
      <sharedItems count="4">
        <s v="과장"/>
        <s v="차장"/>
        <s v="대리"/>
        <s v="사원"/>
      </sharedItems>
    </cacheField>
    <cacheField name="직무역량" numFmtId="0" sqlType="8">
      <sharedItems containsSemiMixedTypes="0" containsString="0" containsNumber="1" containsInteger="1" minValue="66" maxValue="100" count="26">
        <n v="87"/>
        <n v="73"/>
        <n v="93"/>
        <n v="66"/>
        <n v="98"/>
        <n v="100"/>
        <n v="94"/>
        <n v="92"/>
        <n v="97"/>
        <n v="81"/>
        <n v="85"/>
        <n v="68"/>
        <n v="90"/>
        <n v="74"/>
        <n v="78"/>
        <n v="86"/>
        <n v="76"/>
        <n v="95"/>
        <n v="83"/>
        <n v="96"/>
        <n v="99"/>
        <n v="75"/>
        <n v="88"/>
        <n v="67"/>
        <n v="89"/>
        <n v="91"/>
      </sharedItems>
    </cacheField>
    <cacheField name="행동역량" numFmtId="0" sqlType="8">
      <sharedItems containsSemiMixedTypes="0" containsString="0" containsNumber="1" containsInteger="1" minValue="60" maxValue="100" count="27">
        <n v="63"/>
        <n v="70"/>
        <n v="85"/>
        <n v="97"/>
        <n v="77"/>
        <n v="96"/>
        <n v="94"/>
        <n v="61"/>
        <n v="100"/>
        <n v="66"/>
        <n v="91"/>
        <n v="88"/>
        <n v="83"/>
        <n v="71"/>
        <n v="95"/>
        <n v="73"/>
        <n v="60"/>
        <n v="78"/>
        <n v="87"/>
        <n v="69"/>
        <n v="99"/>
        <n v="93"/>
        <n v="72"/>
        <n v="81"/>
        <n v="89"/>
        <n v="64"/>
        <n v="90"/>
      </sharedItems>
    </cacheField>
    <cacheField name="근무태도" numFmtId="0" sqlType="8">
      <sharedItems containsSemiMixedTypes="0" containsString="0" containsNumber="1" containsInteger="1" minValue="60" maxValue="1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8">
  <r>
    <x v="0"/>
    <x v="0"/>
    <x v="0"/>
    <x v="0"/>
    <n v="65"/>
  </r>
  <r>
    <x v="0"/>
    <x v="0"/>
    <x v="1"/>
    <x v="1"/>
    <n v="62"/>
  </r>
  <r>
    <x v="0"/>
    <x v="1"/>
    <x v="2"/>
    <x v="2"/>
    <n v="98"/>
  </r>
  <r>
    <x v="0"/>
    <x v="1"/>
    <x v="3"/>
    <x v="3"/>
    <n v="67"/>
  </r>
  <r>
    <x v="0"/>
    <x v="0"/>
    <x v="4"/>
    <x v="4"/>
    <n v="93"/>
  </r>
  <r>
    <x v="0"/>
    <x v="2"/>
    <x v="5"/>
    <x v="1"/>
    <n v="76"/>
  </r>
  <r>
    <x v="0"/>
    <x v="3"/>
    <x v="6"/>
    <x v="5"/>
    <n v="98"/>
  </r>
  <r>
    <x v="0"/>
    <x v="0"/>
    <x v="7"/>
    <x v="6"/>
    <n v="82"/>
  </r>
  <r>
    <x v="0"/>
    <x v="3"/>
    <x v="8"/>
    <x v="7"/>
    <n v="98"/>
  </r>
  <r>
    <x v="0"/>
    <x v="0"/>
    <x v="9"/>
    <x v="3"/>
    <n v="82"/>
  </r>
  <r>
    <x v="0"/>
    <x v="0"/>
    <x v="6"/>
    <x v="8"/>
    <n v="75"/>
  </r>
  <r>
    <x v="0"/>
    <x v="0"/>
    <x v="10"/>
    <x v="9"/>
    <n v="72"/>
  </r>
  <r>
    <x v="0"/>
    <x v="0"/>
    <x v="3"/>
    <x v="10"/>
    <n v="63"/>
  </r>
  <r>
    <x v="0"/>
    <x v="2"/>
    <x v="11"/>
    <x v="11"/>
    <n v="77"/>
  </r>
  <r>
    <x v="0"/>
    <x v="2"/>
    <x v="12"/>
    <x v="12"/>
    <n v="99"/>
  </r>
  <r>
    <x v="0"/>
    <x v="0"/>
    <x v="9"/>
    <x v="13"/>
    <n v="94"/>
  </r>
  <r>
    <x v="1"/>
    <x v="2"/>
    <x v="13"/>
    <x v="14"/>
    <n v="71"/>
  </r>
  <r>
    <x v="1"/>
    <x v="0"/>
    <x v="14"/>
    <x v="11"/>
    <n v="89"/>
  </r>
  <r>
    <x v="1"/>
    <x v="0"/>
    <x v="9"/>
    <x v="15"/>
    <n v="73"/>
  </r>
  <r>
    <x v="1"/>
    <x v="1"/>
    <x v="15"/>
    <x v="13"/>
    <n v="69"/>
  </r>
  <r>
    <x v="1"/>
    <x v="3"/>
    <x v="16"/>
    <x v="16"/>
    <n v="70"/>
  </r>
  <r>
    <x v="1"/>
    <x v="0"/>
    <x v="17"/>
    <x v="14"/>
    <n v="95"/>
  </r>
  <r>
    <x v="1"/>
    <x v="3"/>
    <x v="18"/>
    <x v="17"/>
    <n v="94"/>
  </r>
  <r>
    <x v="1"/>
    <x v="0"/>
    <x v="0"/>
    <x v="2"/>
    <n v="74"/>
  </r>
  <r>
    <x v="1"/>
    <x v="0"/>
    <x v="10"/>
    <x v="12"/>
    <n v="86"/>
  </r>
  <r>
    <x v="1"/>
    <x v="0"/>
    <x v="19"/>
    <x v="2"/>
    <n v="62"/>
  </r>
  <r>
    <x v="1"/>
    <x v="1"/>
    <x v="0"/>
    <x v="7"/>
    <n v="81"/>
  </r>
  <r>
    <x v="1"/>
    <x v="2"/>
    <x v="9"/>
    <x v="18"/>
    <n v="92"/>
  </r>
  <r>
    <x v="1"/>
    <x v="2"/>
    <x v="0"/>
    <x v="19"/>
    <n v="85"/>
  </r>
  <r>
    <x v="1"/>
    <x v="0"/>
    <x v="15"/>
    <x v="20"/>
    <n v="66"/>
  </r>
  <r>
    <x v="1"/>
    <x v="2"/>
    <x v="11"/>
    <x v="21"/>
    <n v="78"/>
  </r>
  <r>
    <x v="1"/>
    <x v="0"/>
    <x v="20"/>
    <x v="5"/>
    <n v="74"/>
  </r>
  <r>
    <x v="1"/>
    <x v="1"/>
    <x v="21"/>
    <x v="18"/>
    <n v="97"/>
  </r>
  <r>
    <x v="1"/>
    <x v="3"/>
    <x v="22"/>
    <x v="13"/>
    <n v="99"/>
  </r>
  <r>
    <x v="2"/>
    <x v="0"/>
    <x v="16"/>
    <x v="22"/>
    <n v="66"/>
  </r>
  <r>
    <x v="2"/>
    <x v="2"/>
    <x v="23"/>
    <x v="23"/>
    <n v="61"/>
  </r>
  <r>
    <x v="2"/>
    <x v="2"/>
    <x v="1"/>
    <x v="2"/>
    <n v="81"/>
  </r>
  <r>
    <x v="2"/>
    <x v="1"/>
    <x v="1"/>
    <x v="5"/>
    <n v="66"/>
  </r>
  <r>
    <x v="2"/>
    <x v="1"/>
    <x v="6"/>
    <x v="24"/>
    <n v="74"/>
  </r>
  <r>
    <x v="2"/>
    <x v="1"/>
    <x v="2"/>
    <x v="23"/>
    <n v="63"/>
  </r>
  <r>
    <x v="2"/>
    <x v="2"/>
    <x v="24"/>
    <x v="25"/>
    <n v="85"/>
  </r>
  <r>
    <x v="2"/>
    <x v="0"/>
    <x v="7"/>
    <x v="6"/>
    <n v="80"/>
  </r>
  <r>
    <x v="2"/>
    <x v="0"/>
    <x v="2"/>
    <x v="26"/>
    <n v="100"/>
  </r>
  <r>
    <x v="2"/>
    <x v="1"/>
    <x v="25"/>
    <x v="9"/>
    <n v="60"/>
  </r>
  <r>
    <x v="2"/>
    <x v="3"/>
    <x v="21"/>
    <x v="26"/>
    <n v="85"/>
  </r>
  <r>
    <x v="2"/>
    <x v="1"/>
    <x v="23"/>
    <x v="10"/>
    <n v="62"/>
  </r>
  <r>
    <x v="2"/>
    <x v="1"/>
    <x v="2"/>
    <x v="20"/>
    <n v="85"/>
  </r>
  <r>
    <x v="2"/>
    <x v="0"/>
    <x v="3"/>
    <x v="12"/>
    <n v="9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64DB449-6A79-4078-926B-9FAC351B2288}" name="피벗 테이블1" cacheId="0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 fieldListSortAscending="1">
  <location ref="B2:F15" firstHeaderRow="0" firstDataRow="1" firstDataCol="2"/>
  <pivotFields count="5">
    <pivotField axis="axisRow" compact="0" subtotalTop="0" showAll="0" sortType="descending">
      <items count="4">
        <item x="2"/>
        <item x="1"/>
        <item x="0"/>
        <item t="default"/>
      </items>
    </pivotField>
    <pivotField axis="axisRow" compact="0" subtotalTop="0" showAll="0" measureFilter="1">
      <items count="5">
        <item x="0"/>
        <item x="2"/>
        <item x="3"/>
        <item x="1"/>
        <item t="default"/>
      </items>
    </pivotField>
    <pivotField dataField="1" compact="0" subtotalTop="0" showAll="0"/>
    <pivotField dataField="1" compact="0" subtotalTop="0" showAll="0"/>
    <pivotField dataField="1" compact="0" subtotalTop="0" showAll="0"/>
  </pivotFields>
  <rowFields count="2">
    <field x="0"/>
    <field x="1"/>
  </rowFields>
  <rowItems count="13">
    <i>
      <x/>
    </i>
    <i r="1">
      <x/>
    </i>
    <i r="1">
      <x v="3"/>
    </i>
    <i t="default">
      <x/>
    </i>
    <i>
      <x v="1"/>
    </i>
    <i r="1">
      <x/>
    </i>
    <i r="1">
      <x v="2"/>
    </i>
    <i t="default">
      <x v="1"/>
    </i>
    <i>
      <x v="2"/>
    </i>
    <i r="1">
      <x/>
    </i>
    <i r="1">
      <x v="1"/>
    </i>
    <i t="default">
      <x v="2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최대 : 직무역량" fld="2" subtotal="max" baseField="0" baseItem="0"/>
    <dataField name="최대 : 행동역량" fld="3" subtotal="max" baseField="0" baseItem="0"/>
    <dataField name="최대 : 근무태도" fld="4" subtotal="max" baseField="0" baseItem="0"/>
  </dataFields>
  <pivotTableStyleInfo name="PivotStyleLight16" showRowHeaders="1" showColHeaders="1" showRowStripes="0" showColStripes="0" showLastColumn="1"/>
  <filters count="1">
    <filter fld="1" type="count" evalOrder="-1" id="1" iMeasureFld="0">
      <autoFilter ref="A1">
        <filterColumn colId="0">
          <top10 val="2" filterVal="2"/>
        </filterColumn>
      </autoFilter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SubtotalsOnTopDefault="0"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4.xml"/><Relationship Id="rId4" Type="http://schemas.openxmlformats.org/officeDocument/2006/relationships/image" Target="../media/image2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D8509-E90F-4164-A593-09D39D5828A1}">
  <sheetPr codeName="Sheet1"/>
  <dimension ref="A1:H41"/>
  <sheetViews>
    <sheetView topLeftCell="A29" zoomScaleNormal="100" workbookViewId="0">
      <selection activeCell="M36" sqref="M36"/>
    </sheetView>
  </sheetViews>
  <sheetFormatPr defaultRowHeight="16.5"/>
  <cols>
    <col min="1" max="1" width="14" customWidth="1"/>
    <col min="4" max="4" width="11.375" customWidth="1"/>
    <col min="9" max="9" width="1.75" customWidth="1"/>
  </cols>
  <sheetData>
    <row r="1" spans="1:8">
      <c r="A1" t="s">
        <v>138</v>
      </c>
    </row>
    <row r="2" spans="1:8">
      <c r="A2" s="2" t="s">
        <v>91</v>
      </c>
      <c r="B2" s="2" t="s">
        <v>19</v>
      </c>
      <c r="C2" s="2" t="s">
        <v>92</v>
      </c>
      <c r="D2" s="2" t="s">
        <v>93</v>
      </c>
      <c r="E2" s="2" t="s">
        <v>20</v>
      </c>
      <c r="F2" s="2" t="s">
        <v>94</v>
      </c>
      <c r="G2" s="2" t="s">
        <v>95</v>
      </c>
      <c r="H2" s="2" t="s">
        <v>96</v>
      </c>
    </row>
    <row r="3" spans="1:8">
      <c r="A3" s="2" t="s">
        <v>110</v>
      </c>
      <c r="B3" s="2" t="s">
        <v>97</v>
      </c>
      <c r="C3" s="2" t="s">
        <v>41</v>
      </c>
      <c r="D3" s="5">
        <v>44197</v>
      </c>
      <c r="E3" s="2" t="s">
        <v>62</v>
      </c>
      <c r="F3" s="6">
        <v>70</v>
      </c>
      <c r="G3" s="6">
        <v>60</v>
      </c>
      <c r="H3" s="2" t="s">
        <v>98</v>
      </c>
    </row>
    <row r="4" spans="1:8">
      <c r="A4" s="2" t="s">
        <v>111</v>
      </c>
      <c r="B4" s="2" t="s">
        <v>99</v>
      </c>
      <c r="C4" s="2" t="s">
        <v>30</v>
      </c>
      <c r="D4" s="5">
        <v>45690</v>
      </c>
      <c r="E4" s="2" t="s">
        <v>28</v>
      </c>
      <c r="F4" s="6">
        <v>77</v>
      </c>
      <c r="G4" s="6">
        <v>73</v>
      </c>
      <c r="H4" s="2" t="s">
        <v>98</v>
      </c>
    </row>
    <row r="5" spans="1:8">
      <c r="A5" s="2" t="s">
        <v>112</v>
      </c>
      <c r="B5" s="2" t="s">
        <v>100</v>
      </c>
      <c r="C5" s="2" t="s">
        <v>34</v>
      </c>
      <c r="D5" s="5">
        <v>44623</v>
      </c>
      <c r="E5" s="2" t="s">
        <v>32</v>
      </c>
      <c r="F5" s="6">
        <v>84</v>
      </c>
      <c r="G5" s="6">
        <v>86</v>
      </c>
      <c r="H5" s="2" t="s">
        <v>101</v>
      </c>
    </row>
    <row r="6" spans="1:8">
      <c r="A6" s="2" t="s">
        <v>113</v>
      </c>
      <c r="B6" s="2" t="s">
        <v>102</v>
      </c>
      <c r="C6" s="2" t="s">
        <v>26</v>
      </c>
      <c r="D6" s="5">
        <v>45751</v>
      </c>
      <c r="E6" s="2" t="s">
        <v>39</v>
      </c>
      <c r="F6" s="6">
        <v>91</v>
      </c>
      <c r="G6" s="6">
        <v>63</v>
      </c>
      <c r="H6" s="2" t="s">
        <v>98</v>
      </c>
    </row>
    <row r="7" spans="1:8">
      <c r="A7" s="2" t="s">
        <v>114</v>
      </c>
      <c r="B7" s="2" t="s">
        <v>50</v>
      </c>
      <c r="C7" s="2" t="s">
        <v>103</v>
      </c>
      <c r="D7" s="5">
        <v>45051</v>
      </c>
      <c r="E7" s="2" t="s">
        <v>104</v>
      </c>
      <c r="F7" s="6">
        <v>98</v>
      </c>
      <c r="G7" s="6">
        <v>76</v>
      </c>
      <c r="H7" s="2" t="s">
        <v>98</v>
      </c>
    </row>
    <row r="8" spans="1:8">
      <c r="A8" s="2" t="s">
        <v>115</v>
      </c>
      <c r="B8" s="2" t="s">
        <v>105</v>
      </c>
      <c r="C8" s="2" t="s">
        <v>41</v>
      </c>
      <c r="D8" s="5">
        <v>44718</v>
      </c>
      <c r="E8" s="2" t="s">
        <v>62</v>
      </c>
      <c r="F8" s="6">
        <v>74</v>
      </c>
      <c r="G8" s="6">
        <v>99</v>
      </c>
      <c r="H8" s="2" t="s">
        <v>101</v>
      </c>
    </row>
    <row r="9" spans="1:8">
      <c r="A9" s="2" t="s">
        <v>116</v>
      </c>
      <c r="B9" s="2" t="s">
        <v>106</v>
      </c>
      <c r="C9" s="2" t="s">
        <v>30</v>
      </c>
      <c r="D9" s="5">
        <v>44019</v>
      </c>
      <c r="E9" s="2" t="s">
        <v>28</v>
      </c>
      <c r="F9" s="6">
        <v>81</v>
      </c>
      <c r="G9" s="6">
        <v>66</v>
      </c>
      <c r="H9" s="2" t="s">
        <v>98</v>
      </c>
    </row>
    <row r="10" spans="1:8">
      <c r="A10" s="2" t="s">
        <v>117</v>
      </c>
      <c r="B10" s="2" t="s">
        <v>107</v>
      </c>
      <c r="C10" s="2" t="s">
        <v>34</v>
      </c>
      <c r="D10" s="5">
        <v>45512</v>
      </c>
      <c r="E10" s="2" t="s">
        <v>32</v>
      </c>
      <c r="F10" s="6">
        <v>88</v>
      </c>
      <c r="G10" s="6">
        <v>79</v>
      </c>
      <c r="H10" s="2" t="s">
        <v>98</v>
      </c>
    </row>
    <row r="11" spans="1:8">
      <c r="A11" s="2" t="s">
        <v>118</v>
      </c>
      <c r="B11" s="2" t="s">
        <v>108</v>
      </c>
      <c r="C11" s="2" t="s">
        <v>26</v>
      </c>
      <c r="D11" s="5">
        <v>43717</v>
      </c>
      <c r="E11" s="2" t="s">
        <v>39</v>
      </c>
      <c r="F11" s="6">
        <v>95</v>
      </c>
      <c r="G11" s="6">
        <v>92</v>
      </c>
      <c r="H11" s="2" t="s">
        <v>101</v>
      </c>
    </row>
    <row r="12" spans="1:8">
      <c r="A12" s="2" t="s">
        <v>119</v>
      </c>
      <c r="B12" s="2" t="s">
        <v>109</v>
      </c>
      <c r="C12" s="2" t="s">
        <v>103</v>
      </c>
      <c r="D12" s="5">
        <v>43018</v>
      </c>
      <c r="E12" s="2" t="s">
        <v>104</v>
      </c>
      <c r="F12" s="6">
        <v>71</v>
      </c>
      <c r="G12" s="6">
        <v>69</v>
      </c>
      <c r="H12" s="2" t="s">
        <v>98</v>
      </c>
    </row>
    <row r="13" spans="1:8">
      <c r="A13" s="2" t="s">
        <v>120</v>
      </c>
      <c r="B13" s="2" t="s">
        <v>97</v>
      </c>
      <c r="C13" s="2" t="s">
        <v>41</v>
      </c>
      <c r="D13" s="5">
        <v>45241</v>
      </c>
      <c r="E13" s="2" t="s">
        <v>62</v>
      </c>
      <c r="F13" s="6">
        <v>78</v>
      </c>
      <c r="G13" s="6">
        <v>82</v>
      </c>
      <c r="H13" s="2" t="s">
        <v>98</v>
      </c>
    </row>
    <row r="14" spans="1:8">
      <c r="A14" s="2" t="s">
        <v>121</v>
      </c>
      <c r="B14" s="2" t="s">
        <v>99</v>
      </c>
      <c r="C14" s="2" t="s">
        <v>30</v>
      </c>
      <c r="D14" s="5">
        <v>44907</v>
      </c>
      <c r="E14" s="2" t="s">
        <v>28</v>
      </c>
      <c r="F14" s="6">
        <v>85</v>
      </c>
      <c r="G14" s="6">
        <v>95</v>
      </c>
      <c r="H14" s="2" t="s">
        <v>101</v>
      </c>
    </row>
    <row r="15" spans="1:8">
      <c r="A15" s="2" t="s">
        <v>122</v>
      </c>
      <c r="B15" s="2" t="s">
        <v>100</v>
      </c>
      <c r="C15" s="2" t="s">
        <v>34</v>
      </c>
      <c r="D15" s="5">
        <v>44209</v>
      </c>
      <c r="E15" s="2" t="s">
        <v>32</v>
      </c>
      <c r="F15" s="6">
        <v>92</v>
      </c>
      <c r="G15" s="6">
        <v>72</v>
      </c>
      <c r="H15" s="2" t="s">
        <v>98</v>
      </c>
    </row>
    <row r="16" spans="1:8">
      <c r="A16" s="2" t="s">
        <v>123</v>
      </c>
      <c r="B16" s="2" t="s">
        <v>102</v>
      </c>
      <c r="C16" s="2" t="s">
        <v>26</v>
      </c>
      <c r="D16" s="5">
        <v>44606</v>
      </c>
      <c r="E16" s="2" t="s">
        <v>39</v>
      </c>
      <c r="F16" s="6">
        <v>99</v>
      </c>
      <c r="G16" s="6">
        <v>85</v>
      </c>
      <c r="H16" s="2" t="s">
        <v>101</v>
      </c>
    </row>
    <row r="17" spans="1:8">
      <c r="A17" s="2" t="s">
        <v>124</v>
      </c>
      <c r="B17" s="2" t="s">
        <v>50</v>
      </c>
      <c r="C17" s="2" t="s">
        <v>103</v>
      </c>
      <c r="D17" s="5">
        <v>43174</v>
      </c>
      <c r="E17" s="2" t="s">
        <v>104</v>
      </c>
      <c r="F17" s="6">
        <v>75</v>
      </c>
      <c r="G17" s="6">
        <v>62</v>
      </c>
      <c r="H17" s="2" t="s">
        <v>98</v>
      </c>
    </row>
    <row r="18" spans="1:8">
      <c r="A18" s="2" t="s">
        <v>125</v>
      </c>
      <c r="B18" s="2" t="s">
        <v>105</v>
      </c>
      <c r="C18" s="2" t="s">
        <v>41</v>
      </c>
      <c r="D18" s="5">
        <v>44667</v>
      </c>
      <c r="E18" s="2" t="s">
        <v>62</v>
      </c>
      <c r="F18" s="6">
        <v>82</v>
      </c>
      <c r="G18" s="6">
        <v>97</v>
      </c>
      <c r="H18" s="2" t="s">
        <v>101</v>
      </c>
    </row>
    <row r="19" spans="1:8">
      <c r="A19" s="2" t="s">
        <v>126</v>
      </c>
      <c r="B19" s="2" t="s">
        <v>106</v>
      </c>
      <c r="C19" s="2" t="s">
        <v>30</v>
      </c>
      <c r="D19" s="5">
        <v>43968</v>
      </c>
      <c r="E19" s="2" t="s">
        <v>28</v>
      </c>
      <c r="F19" s="6">
        <v>89</v>
      </c>
      <c r="G19" s="6">
        <v>88</v>
      </c>
      <c r="H19" s="2" t="s">
        <v>101</v>
      </c>
    </row>
    <row r="20" spans="1:8">
      <c r="A20" s="2" t="s">
        <v>127</v>
      </c>
      <c r="B20" s="2" t="s">
        <v>107</v>
      </c>
      <c r="C20" s="2" t="s">
        <v>34</v>
      </c>
      <c r="D20" s="5">
        <v>43634</v>
      </c>
      <c r="E20" s="2" t="s">
        <v>32</v>
      </c>
      <c r="F20" s="6">
        <v>96</v>
      </c>
      <c r="G20" s="6">
        <v>65</v>
      </c>
      <c r="H20" s="2" t="s">
        <v>98</v>
      </c>
    </row>
    <row r="21" spans="1:8">
      <c r="A21" s="2" t="s">
        <v>128</v>
      </c>
      <c r="B21" s="2" t="s">
        <v>108</v>
      </c>
      <c r="C21" s="2" t="s">
        <v>26</v>
      </c>
      <c r="D21" s="5">
        <v>37091</v>
      </c>
      <c r="E21" s="2" t="s">
        <v>39</v>
      </c>
      <c r="F21" s="6">
        <v>72</v>
      </c>
      <c r="G21" s="6">
        <v>78</v>
      </c>
      <c r="H21" s="2" t="s">
        <v>98</v>
      </c>
    </row>
    <row r="22" spans="1:8">
      <c r="A22" s="2" t="s">
        <v>129</v>
      </c>
      <c r="B22" s="2" t="s">
        <v>109</v>
      </c>
      <c r="C22" s="2" t="s">
        <v>103</v>
      </c>
      <c r="D22" s="5">
        <v>42236</v>
      </c>
      <c r="E22" s="2" t="s">
        <v>104</v>
      </c>
      <c r="F22" s="6">
        <v>79</v>
      </c>
      <c r="G22" s="6">
        <v>91</v>
      </c>
      <c r="H22" s="2" t="s">
        <v>101</v>
      </c>
    </row>
    <row r="23" spans="1:8">
      <c r="A23" s="2" t="s">
        <v>130</v>
      </c>
      <c r="B23" s="2" t="s">
        <v>97</v>
      </c>
      <c r="C23" s="2" t="s">
        <v>41</v>
      </c>
      <c r="D23" s="5">
        <v>46286</v>
      </c>
      <c r="E23" s="2" t="s">
        <v>62</v>
      </c>
      <c r="F23" s="6">
        <v>86</v>
      </c>
      <c r="G23" s="6">
        <v>68</v>
      </c>
      <c r="H23" s="2" t="s">
        <v>98</v>
      </c>
    </row>
    <row r="24" spans="1:8">
      <c r="A24" s="2" t="s">
        <v>131</v>
      </c>
      <c r="B24" s="2" t="s">
        <v>99</v>
      </c>
      <c r="C24" s="2" t="s">
        <v>30</v>
      </c>
      <c r="D24" s="5">
        <v>44126</v>
      </c>
      <c r="E24" s="2" t="s">
        <v>28</v>
      </c>
      <c r="F24" s="6">
        <v>93</v>
      </c>
      <c r="G24" s="6">
        <v>81</v>
      </c>
      <c r="H24" s="2" t="s">
        <v>98</v>
      </c>
    </row>
    <row r="25" spans="1:8">
      <c r="A25" s="2" t="s">
        <v>132</v>
      </c>
      <c r="B25" s="2" t="s">
        <v>100</v>
      </c>
      <c r="C25" s="2" t="s">
        <v>34</v>
      </c>
      <c r="D25" s="5">
        <v>44158</v>
      </c>
      <c r="E25" s="2" t="s">
        <v>32</v>
      </c>
      <c r="F25" s="6">
        <v>100</v>
      </c>
      <c r="G25" s="6">
        <v>94</v>
      </c>
      <c r="H25" s="2" t="s">
        <v>101</v>
      </c>
    </row>
    <row r="26" spans="1:8">
      <c r="A26" s="2" t="s">
        <v>133</v>
      </c>
      <c r="B26" s="2" t="s">
        <v>102</v>
      </c>
      <c r="C26" s="2" t="s">
        <v>26</v>
      </c>
      <c r="D26" s="5">
        <v>44554</v>
      </c>
      <c r="E26" s="2" t="s">
        <v>39</v>
      </c>
      <c r="F26" s="6">
        <v>76</v>
      </c>
      <c r="G26" s="6">
        <v>71</v>
      </c>
      <c r="H26" s="2" t="s">
        <v>98</v>
      </c>
    </row>
    <row r="27" spans="1:8">
      <c r="A27" s="2" t="s">
        <v>134</v>
      </c>
      <c r="B27" s="2" t="s">
        <v>50</v>
      </c>
      <c r="C27" s="2" t="s">
        <v>103</v>
      </c>
      <c r="D27" s="5">
        <v>36550</v>
      </c>
      <c r="E27" s="2" t="s">
        <v>104</v>
      </c>
      <c r="F27" s="6">
        <v>83</v>
      </c>
      <c r="G27" s="6">
        <v>84</v>
      </c>
      <c r="H27" s="2" t="s">
        <v>98</v>
      </c>
    </row>
    <row r="28" spans="1:8">
      <c r="A28" s="2" t="s">
        <v>135</v>
      </c>
      <c r="B28" s="2" t="s">
        <v>105</v>
      </c>
      <c r="C28" s="2" t="s">
        <v>41</v>
      </c>
      <c r="D28" s="5">
        <v>45714</v>
      </c>
      <c r="E28" s="2" t="s">
        <v>62</v>
      </c>
      <c r="F28" s="6">
        <v>90</v>
      </c>
      <c r="G28" s="6">
        <v>96</v>
      </c>
      <c r="H28" s="2" t="s">
        <v>101</v>
      </c>
    </row>
    <row r="29" spans="1:8">
      <c r="A29" s="2" t="s">
        <v>136</v>
      </c>
      <c r="B29" s="2" t="s">
        <v>106</v>
      </c>
      <c r="C29" s="2" t="s">
        <v>30</v>
      </c>
      <c r="D29" s="5">
        <v>43917</v>
      </c>
      <c r="E29" s="2" t="s">
        <v>28</v>
      </c>
      <c r="F29" s="6">
        <v>97</v>
      </c>
      <c r="G29" s="6">
        <v>74</v>
      </c>
      <c r="H29" s="2" t="s">
        <v>98</v>
      </c>
    </row>
    <row r="30" spans="1:8">
      <c r="A30" s="2" t="s">
        <v>137</v>
      </c>
      <c r="B30" s="2" t="s">
        <v>107</v>
      </c>
      <c r="C30" s="2" t="s">
        <v>34</v>
      </c>
      <c r="D30" s="5">
        <v>44314</v>
      </c>
      <c r="E30" s="2" t="s">
        <v>32</v>
      </c>
      <c r="F30" s="6">
        <v>73</v>
      </c>
      <c r="G30" s="6">
        <v>87</v>
      </c>
      <c r="H30" s="2" t="s">
        <v>101</v>
      </c>
    </row>
    <row r="32" spans="1:8">
      <c r="A32" s="4" t="s">
        <v>263</v>
      </c>
    </row>
    <row r="33" spans="1:8">
      <c r="A33" t="b">
        <f>AND( OR( MOD(VALUE(RIGHT(A3,3)),3)=1, C3="영업부"), ABS(F3-G3)&lt;=10 )</f>
        <v>1</v>
      </c>
    </row>
    <row r="35" spans="1:8">
      <c r="A35" s="2" t="s">
        <v>91</v>
      </c>
      <c r="B35" s="2" t="s">
        <v>19</v>
      </c>
      <c r="C35" s="2" t="s">
        <v>92</v>
      </c>
      <c r="D35" s="2" t="s">
        <v>93</v>
      </c>
      <c r="E35" s="2" t="s">
        <v>20</v>
      </c>
      <c r="F35" s="2" t="s">
        <v>94</v>
      </c>
      <c r="G35" s="2" t="s">
        <v>95</v>
      </c>
      <c r="H35" s="2" t="s">
        <v>96</v>
      </c>
    </row>
    <row r="36" spans="1:8">
      <c r="A36" s="2" t="s">
        <v>110</v>
      </c>
      <c r="B36" s="2" t="s">
        <v>97</v>
      </c>
      <c r="C36" s="2" t="s">
        <v>41</v>
      </c>
      <c r="D36" s="5">
        <v>44197</v>
      </c>
      <c r="E36" s="2" t="s">
        <v>62</v>
      </c>
      <c r="F36" s="6">
        <v>70</v>
      </c>
      <c r="G36" s="6">
        <v>60</v>
      </c>
      <c r="H36" s="2" t="s">
        <v>98</v>
      </c>
    </row>
    <row r="37" spans="1:8">
      <c r="A37" s="2" t="s">
        <v>119</v>
      </c>
      <c r="B37" s="2" t="s">
        <v>109</v>
      </c>
      <c r="C37" s="2" t="s">
        <v>103</v>
      </c>
      <c r="D37" s="5">
        <v>43018</v>
      </c>
      <c r="E37" s="2" t="s">
        <v>104</v>
      </c>
      <c r="F37" s="6">
        <v>71</v>
      </c>
      <c r="G37" s="6">
        <v>69</v>
      </c>
      <c r="H37" s="2" t="s">
        <v>98</v>
      </c>
    </row>
    <row r="38" spans="1:8">
      <c r="A38" s="2" t="s">
        <v>120</v>
      </c>
      <c r="B38" s="2" t="s">
        <v>97</v>
      </c>
      <c r="C38" s="2" t="s">
        <v>41</v>
      </c>
      <c r="D38" s="5">
        <v>45241</v>
      </c>
      <c r="E38" s="2" t="s">
        <v>62</v>
      </c>
      <c r="F38" s="6">
        <v>78</v>
      </c>
      <c r="G38" s="6">
        <v>82</v>
      </c>
      <c r="H38" s="2" t="s">
        <v>98</v>
      </c>
    </row>
    <row r="39" spans="1:8">
      <c r="A39" s="2" t="s">
        <v>128</v>
      </c>
      <c r="B39" s="2" t="s">
        <v>108</v>
      </c>
      <c r="C39" s="2" t="s">
        <v>26</v>
      </c>
      <c r="D39" s="5">
        <v>37091</v>
      </c>
      <c r="E39" s="2" t="s">
        <v>39</v>
      </c>
      <c r="F39" s="6">
        <v>72</v>
      </c>
      <c r="G39" s="6">
        <v>78</v>
      </c>
      <c r="H39" s="2" t="s">
        <v>98</v>
      </c>
    </row>
    <row r="40" spans="1:8">
      <c r="A40" s="2" t="s">
        <v>134</v>
      </c>
      <c r="B40" s="2" t="s">
        <v>50</v>
      </c>
      <c r="C40" s="2" t="s">
        <v>103</v>
      </c>
      <c r="D40" s="5">
        <v>36550</v>
      </c>
      <c r="E40" s="2" t="s">
        <v>104</v>
      </c>
      <c r="F40" s="6">
        <v>83</v>
      </c>
      <c r="G40" s="6">
        <v>84</v>
      </c>
      <c r="H40" s="2" t="s">
        <v>98</v>
      </c>
    </row>
    <row r="41" spans="1:8">
      <c r="A41" s="2" t="s">
        <v>135</v>
      </c>
      <c r="B41" s="2" t="s">
        <v>105</v>
      </c>
      <c r="C41" s="2" t="s">
        <v>41</v>
      </c>
      <c r="D41" s="5">
        <v>45714</v>
      </c>
      <c r="E41" s="2" t="s">
        <v>62</v>
      </c>
      <c r="F41" s="6">
        <v>90</v>
      </c>
      <c r="G41" s="6">
        <v>96</v>
      </c>
      <c r="H41" s="2" t="s">
        <v>101</v>
      </c>
    </row>
  </sheetData>
  <phoneticPr fontId="1" type="noConversion"/>
  <conditionalFormatting sqref="A3:H30">
    <cfRule type="expression" dxfId="0" priority="1">
      <formula>AND( ISODD( VALUE(RIGHT($A1048573,1))), OR( $G1048573&gt;=AVERAGE($G24:$G1048573), $H1048573="우수" ))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&amp;C&amp;N페이지 중 &amp;P쪽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85B12-6AD2-48BC-ABB8-099DB513EA77}">
  <sheetPr codeName="Sheet4"/>
  <dimension ref="A1:H51"/>
  <sheetViews>
    <sheetView zoomScaleNormal="100" workbookViewId="0">
      <selection activeCell="A38" sqref="A38"/>
    </sheetView>
  </sheetViews>
  <sheetFormatPr defaultRowHeight="16.5"/>
  <cols>
    <col min="1" max="1" width="10.625" customWidth="1"/>
    <col min="2" max="2" width="8.375" customWidth="1"/>
    <col min="3" max="3" width="8.5" customWidth="1"/>
    <col min="4" max="4" width="6.375" customWidth="1"/>
    <col min="7" max="7" width="9.875" customWidth="1"/>
    <col min="8" max="8" width="7" customWidth="1"/>
  </cols>
  <sheetData>
    <row r="1" spans="1:8" ht="24.75" customHeight="1"/>
    <row r="2" spans="1:8" ht="20.25" customHeight="1">
      <c r="A2" t="s">
        <v>16</v>
      </c>
    </row>
    <row r="3" spans="1:8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 t="s">
        <v>24</v>
      </c>
    </row>
    <row r="4" spans="1:8">
      <c r="A4" s="2" t="s">
        <v>29</v>
      </c>
      <c r="B4" s="2" t="s">
        <v>30</v>
      </c>
      <c r="C4" s="2" t="s">
        <v>31</v>
      </c>
      <c r="D4" s="2" t="s">
        <v>32</v>
      </c>
      <c r="E4" s="2">
        <v>87</v>
      </c>
      <c r="F4" s="2">
        <v>63</v>
      </c>
      <c r="G4" s="2">
        <v>65</v>
      </c>
      <c r="H4" s="2">
        <v>215</v>
      </c>
    </row>
    <row r="5" spans="1:8">
      <c r="A5" s="2" t="s">
        <v>36</v>
      </c>
      <c r="B5" s="2" t="s">
        <v>30</v>
      </c>
      <c r="C5" s="2" t="s">
        <v>37</v>
      </c>
      <c r="D5" s="2" t="s">
        <v>32</v>
      </c>
      <c r="E5" s="2">
        <v>73</v>
      </c>
      <c r="F5" s="2">
        <v>70</v>
      </c>
      <c r="G5" s="2">
        <v>62</v>
      </c>
      <c r="H5" s="2">
        <v>205</v>
      </c>
    </row>
    <row r="6" spans="1:8">
      <c r="A6" s="2" t="s">
        <v>38</v>
      </c>
      <c r="B6" s="2" t="s">
        <v>30</v>
      </c>
      <c r="C6" s="2" t="s">
        <v>35</v>
      </c>
      <c r="D6" s="2" t="s">
        <v>39</v>
      </c>
      <c r="E6" s="2">
        <v>93</v>
      </c>
      <c r="F6" s="2">
        <v>85</v>
      </c>
      <c r="G6" s="2">
        <v>98</v>
      </c>
      <c r="H6" s="2">
        <v>276</v>
      </c>
    </row>
    <row r="7" spans="1:8">
      <c r="A7" s="2" t="s">
        <v>44</v>
      </c>
      <c r="B7" s="2" t="s">
        <v>30</v>
      </c>
      <c r="C7" s="2" t="s">
        <v>45</v>
      </c>
      <c r="D7" s="2" t="s">
        <v>39</v>
      </c>
      <c r="E7" s="2">
        <v>66</v>
      </c>
      <c r="F7" s="2">
        <v>97</v>
      </c>
      <c r="G7" s="2">
        <v>67</v>
      </c>
      <c r="H7" s="2">
        <v>230</v>
      </c>
    </row>
    <row r="8" spans="1:8">
      <c r="A8" s="2" t="s">
        <v>52</v>
      </c>
      <c r="B8" s="2" t="s">
        <v>30</v>
      </c>
      <c r="C8" s="2" t="s">
        <v>27</v>
      </c>
      <c r="D8" s="2" t="s">
        <v>32</v>
      </c>
      <c r="E8" s="2">
        <v>98</v>
      </c>
      <c r="F8" s="2">
        <v>77</v>
      </c>
      <c r="G8" s="2">
        <v>93</v>
      </c>
      <c r="H8" s="2">
        <v>268</v>
      </c>
    </row>
    <row r="9" spans="1:8">
      <c r="A9" s="2" t="s">
        <v>56</v>
      </c>
      <c r="B9" s="2" t="s">
        <v>30</v>
      </c>
      <c r="C9" s="2" t="s">
        <v>37</v>
      </c>
      <c r="D9" s="2" t="s">
        <v>28</v>
      </c>
      <c r="E9" s="2">
        <v>100</v>
      </c>
      <c r="F9" s="2">
        <v>70</v>
      </c>
      <c r="G9" s="2">
        <v>76</v>
      </c>
      <c r="H9" s="2">
        <v>246</v>
      </c>
    </row>
    <row r="10" spans="1:8">
      <c r="A10" s="2" t="s">
        <v>63</v>
      </c>
      <c r="B10" s="2" t="s">
        <v>30</v>
      </c>
      <c r="C10" s="2" t="s">
        <v>35</v>
      </c>
      <c r="D10" s="2" t="s">
        <v>62</v>
      </c>
      <c r="E10" s="2">
        <v>94</v>
      </c>
      <c r="F10" s="2">
        <v>96</v>
      </c>
      <c r="G10" s="2">
        <v>98</v>
      </c>
      <c r="H10" s="2">
        <v>288</v>
      </c>
    </row>
    <row r="11" spans="1:8">
      <c r="A11" s="2" t="s">
        <v>65</v>
      </c>
      <c r="B11" s="2" t="s">
        <v>30</v>
      </c>
      <c r="C11" s="2" t="s">
        <v>47</v>
      </c>
      <c r="D11" s="2" t="s">
        <v>32</v>
      </c>
      <c r="E11" s="2">
        <v>92</v>
      </c>
      <c r="F11" s="2">
        <v>94</v>
      </c>
      <c r="G11" s="2">
        <v>82</v>
      </c>
      <c r="H11" s="2">
        <v>268</v>
      </c>
    </row>
    <row r="12" spans="1:8">
      <c r="A12" s="2" t="s">
        <v>66</v>
      </c>
      <c r="B12" s="2" t="s">
        <v>30</v>
      </c>
      <c r="C12" s="2" t="s">
        <v>31</v>
      </c>
      <c r="D12" s="2" t="s">
        <v>62</v>
      </c>
      <c r="E12" s="2">
        <v>97</v>
      </c>
      <c r="F12" s="2">
        <v>61</v>
      </c>
      <c r="G12" s="2">
        <v>98</v>
      </c>
      <c r="H12" s="2">
        <v>256</v>
      </c>
    </row>
    <row r="13" spans="1:8">
      <c r="A13" s="2" t="s">
        <v>68</v>
      </c>
      <c r="B13" s="2" t="s">
        <v>30</v>
      </c>
      <c r="C13" s="2" t="s">
        <v>45</v>
      </c>
      <c r="D13" s="2" t="s">
        <v>32</v>
      </c>
      <c r="E13" s="2">
        <v>81</v>
      </c>
      <c r="F13" s="2">
        <v>97</v>
      </c>
      <c r="G13" s="2">
        <v>82</v>
      </c>
      <c r="H13" s="2">
        <v>260</v>
      </c>
    </row>
    <row r="14" spans="1:8">
      <c r="A14" s="2" t="s">
        <v>71</v>
      </c>
      <c r="B14" s="2" t="s">
        <v>30</v>
      </c>
      <c r="C14" s="2" t="s">
        <v>72</v>
      </c>
      <c r="D14" s="2" t="s">
        <v>32</v>
      </c>
      <c r="E14" s="2">
        <v>94</v>
      </c>
      <c r="F14" s="2">
        <v>100</v>
      </c>
      <c r="G14" s="2">
        <v>75</v>
      </c>
      <c r="H14" s="2">
        <v>269</v>
      </c>
    </row>
    <row r="15" spans="1:8">
      <c r="A15" s="2" t="s">
        <v>79</v>
      </c>
      <c r="B15" s="2" t="s">
        <v>30</v>
      </c>
      <c r="C15" s="2" t="s">
        <v>45</v>
      </c>
      <c r="D15" s="2" t="s">
        <v>32</v>
      </c>
      <c r="E15" s="2">
        <v>85</v>
      </c>
      <c r="F15" s="2">
        <v>66</v>
      </c>
      <c r="G15" s="2">
        <v>72</v>
      </c>
      <c r="H15" s="2">
        <v>223</v>
      </c>
    </row>
    <row r="16" spans="1:8">
      <c r="A16" s="2" t="s">
        <v>83</v>
      </c>
      <c r="B16" s="2" t="s">
        <v>30</v>
      </c>
      <c r="C16" s="2" t="s">
        <v>31</v>
      </c>
      <c r="D16" s="2" t="s">
        <v>32</v>
      </c>
      <c r="E16" s="2">
        <v>66</v>
      </c>
      <c r="F16" s="2">
        <v>91</v>
      </c>
      <c r="G16" s="2">
        <v>63</v>
      </c>
      <c r="H16" s="2">
        <v>220</v>
      </c>
    </row>
    <row r="17" spans="1:8">
      <c r="A17" s="2" t="s">
        <v>85</v>
      </c>
      <c r="B17" s="2" t="s">
        <v>30</v>
      </c>
      <c r="C17" s="2" t="s">
        <v>31</v>
      </c>
      <c r="D17" s="2" t="s">
        <v>28</v>
      </c>
      <c r="E17" s="2">
        <v>68</v>
      </c>
      <c r="F17" s="2">
        <v>88</v>
      </c>
      <c r="G17" s="2">
        <v>77</v>
      </c>
      <c r="H17" s="2">
        <v>233</v>
      </c>
    </row>
    <row r="18" spans="1:8">
      <c r="A18" s="2" t="s">
        <v>86</v>
      </c>
      <c r="B18" s="2" t="s">
        <v>30</v>
      </c>
      <c r="C18" s="2" t="s">
        <v>45</v>
      </c>
      <c r="D18" s="2" t="s">
        <v>28</v>
      </c>
      <c r="E18" s="2">
        <v>90</v>
      </c>
      <c r="F18" s="2">
        <v>83</v>
      </c>
      <c r="G18" s="2">
        <v>99</v>
      </c>
      <c r="H18" s="2">
        <v>272</v>
      </c>
    </row>
    <row r="19" spans="1:8">
      <c r="A19" s="2" t="s">
        <v>88</v>
      </c>
      <c r="B19" s="2" t="s">
        <v>30</v>
      </c>
      <c r="C19" s="2" t="s">
        <v>42</v>
      </c>
      <c r="D19" s="2" t="s">
        <v>32</v>
      </c>
      <c r="E19" s="2">
        <v>81</v>
      </c>
      <c r="F19" s="2">
        <v>71</v>
      </c>
      <c r="G19" s="2">
        <v>94</v>
      </c>
      <c r="H19" s="2">
        <v>246</v>
      </c>
    </row>
    <row r="20" spans="1:8">
      <c r="A20" s="2" t="s">
        <v>40</v>
      </c>
      <c r="B20" s="2" t="s">
        <v>41</v>
      </c>
      <c r="C20" s="2" t="s">
        <v>42</v>
      </c>
      <c r="D20" s="2" t="s">
        <v>28</v>
      </c>
      <c r="E20" s="2">
        <v>74</v>
      </c>
      <c r="F20" s="2">
        <v>95</v>
      </c>
      <c r="G20" s="2">
        <v>71</v>
      </c>
      <c r="H20" s="2">
        <v>240</v>
      </c>
    </row>
    <row r="21" spans="1:8">
      <c r="A21" s="2" t="s">
        <v>46</v>
      </c>
      <c r="B21" s="2" t="s">
        <v>41</v>
      </c>
      <c r="C21" s="2" t="s">
        <v>47</v>
      </c>
      <c r="D21" s="2" t="s">
        <v>32</v>
      </c>
      <c r="E21" s="2">
        <v>78</v>
      </c>
      <c r="F21" s="2">
        <v>88</v>
      </c>
      <c r="G21" s="2">
        <v>89</v>
      </c>
      <c r="H21" s="2">
        <v>255</v>
      </c>
    </row>
    <row r="22" spans="1:8">
      <c r="A22" s="2" t="s">
        <v>51</v>
      </c>
      <c r="B22" s="2" t="s">
        <v>41</v>
      </c>
      <c r="C22" s="2" t="s">
        <v>47</v>
      </c>
      <c r="D22" s="2" t="s">
        <v>32</v>
      </c>
      <c r="E22" s="2">
        <v>81</v>
      </c>
      <c r="F22" s="2">
        <v>73</v>
      </c>
      <c r="G22" s="2">
        <v>73</v>
      </c>
      <c r="H22" s="2">
        <v>227</v>
      </c>
    </row>
    <row r="23" spans="1:8">
      <c r="A23" s="2" t="s">
        <v>60</v>
      </c>
      <c r="B23" s="2" t="s">
        <v>41</v>
      </c>
      <c r="C23" s="2" t="s">
        <v>54</v>
      </c>
      <c r="D23" s="2" t="s">
        <v>39</v>
      </c>
      <c r="E23" s="2">
        <v>86</v>
      </c>
      <c r="F23" s="2">
        <v>71</v>
      </c>
      <c r="G23" s="2">
        <v>69</v>
      </c>
      <c r="H23" s="2">
        <v>226</v>
      </c>
    </row>
    <row r="24" spans="1:8">
      <c r="A24" s="2" t="s">
        <v>61</v>
      </c>
      <c r="B24" s="2" t="s">
        <v>41</v>
      </c>
      <c r="C24" s="2" t="s">
        <v>50</v>
      </c>
      <c r="D24" s="2" t="s">
        <v>62</v>
      </c>
      <c r="E24" s="2">
        <v>76</v>
      </c>
      <c r="F24" s="2">
        <v>60</v>
      </c>
      <c r="G24" s="2">
        <v>70</v>
      </c>
      <c r="H24" s="2">
        <v>206</v>
      </c>
    </row>
    <row r="25" spans="1:8">
      <c r="A25" s="2" t="s">
        <v>69</v>
      </c>
      <c r="B25" s="2" t="s">
        <v>41</v>
      </c>
      <c r="C25" s="2" t="s">
        <v>45</v>
      </c>
      <c r="D25" s="2" t="s">
        <v>32</v>
      </c>
      <c r="E25" s="2">
        <v>95</v>
      </c>
      <c r="F25" s="2">
        <v>95</v>
      </c>
      <c r="G25" s="2">
        <v>95</v>
      </c>
      <c r="H25" s="2">
        <v>285</v>
      </c>
    </row>
    <row r="26" spans="1:8">
      <c r="A26" s="2" t="s">
        <v>75</v>
      </c>
      <c r="B26" s="2" t="s">
        <v>41</v>
      </c>
      <c r="C26" s="2" t="s">
        <v>47</v>
      </c>
      <c r="D26" s="2" t="s">
        <v>62</v>
      </c>
      <c r="E26" s="2">
        <v>83</v>
      </c>
      <c r="F26" s="2">
        <v>78</v>
      </c>
      <c r="G26" s="2">
        <v>94</v>
      </c>
      <c r="H26" s="2">
        <v>255</v>
      </c>
    </row>
    <row r="27" spans="1:8">
      <c r="A27" s="2" t="s">
        <v>76</v>
      </c>
      <c r="B27" s="2" t="s">
        <v>41</v>
      </c>
      <c r="C27" s="2" t="s">
        <v>35</v>
      </c>
      <c r="D27" s="2" t="s">
        <v>32</v>
      </c>
      <c r="E27" s="2">
        <v>87</v>
      </c>
      <c r="F27" s="2">
        <v>85</v>
      </c>
      <c r="G27" s="2">
        <v>74</v>
      </c>
      <c r="H27" s="2">
        <v>246</v>
      </c>
    </row>
    <row r="28" spans="1:8">
      <c r="A28" s="2" t="s">
        <v>81</v>
      </c>
      <c r="B28" s="2" t="s">
        <v>41</v>
      </c>
      <c r="C28" s="2" t="s">
        <v>31</v>
      </c>
      <c r="D28" s="2" t="s">
        <v>32</v>
      </c>
      <c r="E28" s="2">
        <v>85</v>
      </c>
      <c r="F28" s="2">
        <v>83</v>
      </c>
      <c r="G28" s="2">
        <v>86</v>
      </c>
      <c r="H28" s="2">
        <v>254</v>
      </c>
    </row>
    <row r="29" spans="1:8">
      <c r="A29" s="2" t="s">
        <v>82</v>
      </c>
      <c r="B29" s="2" t="s">
        <v>41</v>
      </c>
      <c r="C29" s="2" t="s">
        <v>31</v>
      </c>
      <c r="D29" s="2" t="s">
        <v>32</v>
      </c>
      <c r="E29" s="2">
        <v>96</v>
      </c>
      <c r="F29" s="2">
        <v>85</v>
      </c>
      <c r="G29" s="2">
        <v>62</v>
      </c>
      <c r="H29" s="2">
        <v>243</v>
      </c>
    </row>
    <row r="30" spans="1:8">
      <c r="A30" s="2" t="s">
        <v>89</v>
      </c>
      <c r="B30" s="2" t="s">
        <v>41</v>
      </c>
      <c r="C30" s="2" t="s">
        <v>27</v>
      </c>
      <c r="D30" s="2" t="s">
        <v>39</v>
      </c>
      <c r="E30" s="2">
        <v>87</v>
      </c>
      <c r="F30" s="2">
        <v>61</v>
      </c>
      <c r="G30" s="2">
        <v>81</v>
      </c>
      <c r="H30" s="2">
        <v>229</v>
      </c>
    </row>
    <row r="31" spans="1:8">
      <c r="A31" s="2" t="s">
        <v>25</v>
      </c>
      <c r="B31" s="2" t="s">
        <v>41</v>
      </c>
      <c r="C31" s="2" t="s">
        <v>27</v>
      </c>
      <c r="D31" s="2" t="s">
        <v>28</v>
      </c>
      <c r="E31" s="2">
        <v>81</v>
      </c>
      <c r="F31" s="2">
        <v>87</v>
      </c>
      <c r="G31" s="2">
        <v>92</v>
      </c>
      <c r="H31" s="2">
        <v>260</v>
      </c>
    </row>
    <row r="32" spans="1:8">
      <c r="A32" s="2" t="s">
        <v>48</v>
      </c>
      <c r="B32" s="2" t="s">
        <v>41</v>
      </c>
      <c r="C32" s="2" t="s">
        <v>31</v>
      </c>
      <c r="D32" s="2" t="s">
        <v>28</v>
      </c>
      <c r="E32" s="2">
        <v>87</v>
      </c>
      <c r="F32" s="2">
        <v>69</v>
      </c>
      <c r="G32" s="2">
        <v>85</v>
      </c>
      <c r="H32" s="2">
        <v>241</v>
      </c>
    </row>
    <row r="33" spans="1:8">
      <c r="A33" s="2" t="s">
        <v>55</v>
      </c>
      <c r="B33" s="2" t="s">
        <v>41</v>
      </c>
      <c r="C33" s="2" t="s">
        <v>42</v>
      </c>
      <c r="D33" s="2" t="s">
        <v>32</v>
      </c>
      <c r="E33" s="2">
        <v>86</v>
      </c>
      <c r="F33" s="2">
        <v>99</v>
      </c>
      <c r="G33" s="2">
        <v>66</v>
      </c>
      <c r="H33" s="2">
        <v>251</v>
      </c>
    </row>
    <row r="34" spans="1:8">
      <c r="A34" s="2" t="s">
        <v>58</v>
      </c>
      <c r="B34" s="2" t="s">
        <v>139</v>
      </c>
      <c r="C34" s="2" t="s">
        <v>42</v>
      </c>
      <c r="D34" s="2" t="s">
        <v>28</v>
      </c>
      <c r="E34" s="2">
        <v>68</v>
      </c>
      <c r="F34" s="2">
        <v>93</v>
      </c>
      <c r="G34" s="2">
        <v>78</v>
      </c>
      <c r="H34" s="2">
        <v>239</v>
      </c>
    </row>
    <row r="35" spans="1:8">
      <c r="A35" s="2" t="s">
        <v>74</v>
      </c>
      <c r="B35" s="2" t="s">
        <v>41</v>
      </c>
      <c r="C35" s="2" t="s">
        <v>31</v>
      </c>
      <c r="D35" s="2" t="s">
        <v>32</v>
      </c>
      <c r="E35" s="2">
        <v>99</v>
      </c>
      <c r="F35" s="2">
        <v>96</v>
      </c>
      <c r="G35" s="2">
        <v>74</v>
      </c>
      <c r="H35" s="2">
        <v>269</v>
      </c>
    </row>
    <row r="36" spans="1:8">
      <c r="A36" s="2" t="s">
        <v>77</v>
      </c>
      <c r="B36" s="2" t="s">
        <v>139</v>
      </c>
      <c r="C36" s="2" t="s">
        <v>27</v>
      </c>
      <c r="D36" s="2" t="s">
        <v>39</v>
      </c>
      <c r="E36" s="2">
        <v>75</v>
      </c>
      <c r="F36" s="2">
        <v>87</v>
      </c>
      <c r="G36" s="2">
        <v>97</v>
      </c>
      <c r="H36" s="2">
        <v>259</v>
      </c>
    </row>
    <row r="37" spans="1:8">
      <c r="A37" s="2" t="s">
        <v>87</v>
      </c>
      <c r="B37" s="2" t="s">
        <v>41</v>
      </c>
      <c r="C37" s="2" t="s">
        <v>37</v>
      </c>
      <c r="D37" s="2" t="s">
        <v>62</v>
      </c>
      <c r="E37" s="2">
        <v>88</v>
      </c>
      <c r="F37" s="2">
        <v>71</v>
      </c>
      <c r="G37" s="2">
        <v>99</v>
      </c>
      <c r="H37" s="2">
        <v>258</v>
      </c>
    </row>
    <row r="38" spans="1:8">
      <c r="A38" s="2" t="s">
        <v>33</v>
      </c>
      <c r="B38" s="2" t="s">
        <v>34</v>
      </c>
      <c r="C38" s="2" t="s">
        <v>35</v>
      </c>
      <c r="D38" s="2" t="s">
        <v>32</v>
      </c>
      <c r="E38" s="2">
        <v>76</v>
      </c>
      <c r="F38" s="2">
        <v>72</v>
      </c>
      <c r="G38" s="2">
        <v>66</v>
      </c>
      <c r="H38" s="2">
        <v>214</v>
      </c>
    </row>
    <row r="39" spans="1:8">
      <c r="A39" s="2" t="s">
        <v>43</v>
      </c>
      <c r="B39" s="2" t="s">
        <v>34</v>
      </c>
      <c r="C39" s="2" t="s">
        <v>42</v>
      </c>
      <c r="D39" s="2" t="s">
        <v>28</v>
      </c>
      <c r="E39" s="2">
        <v>67</v>
      </c>
      <c r="F39" s="2">
        <v>81</v>
      </c>
      <c r="G39" s="2">
        <v>61</v>
      </c>
      <c r="H39" s="2">
        <v>209</v>
      </c>
    </row>
    <row r="40" spans="1:8">
      <c r="A40" s="2" t="s">
        <v>49</v>
      </c>
      <c r="B40" s="2" t="s">
        <v>34</v>
      </c>
      <c r="C40" s="2" t="s">
        <v>50</v>
      </c>
      <c r="D40" s="2" t="s">
        <v>28</v>
      </c>
      <c r="E40" s="2">
        <v>73</v>
      </c>
      <c r="F40" s="2">
        <v>85</v>
      </c>
      <c r="G40" s="2">
        <v>81</v>
      </c>
      <c r="H40" s="2">
        <v>239</v>
      </c>
    </row>
    <row r="41" spans="1:8">
      <c r="A41" s="2" t="s">
        <v>53</v>
      </c>
      <c r="B41" s="2" t="s">
        <v>34</v>
      </c>
      <c r="C41" s="2" t="s">
        <v>54</v>
      </c>
      <c r="D41" s="2" t="s">
        <v>39</v>
      </c>
      <c r="E41" s="2">
        <v>73</v>
      </c>
      <c r="F41" s="2">
        <v>96</v>
      </c>
      <c r="G41" s="2">
        <v>66</v>
      </c>
      <c r="H41" s="2">
        <v>235</v>
      </c>
    </row>
    <row r="42" spans="1:8">
      <c r="A42" s="2" t="s">
        <v>57</v>
      </c>
      <c r="B42" s="2" t="s">
        <v>34</v>
      </c>
      <c r="C42" s="2" t="s">
        <v>35</v>
      </c>
      <c r="D42" s="2" t="s">
        <v>39</v>
      </c>
      <c r="E42" s="2">
        <v>94</v>
      </c>
      <c r="F42" s="2">
        <v>89</v>
      </c>
      <c r="G42" s="2">
        <v>74</v>
      </c>
      <c r="H42" s="2">
        <v>257</v>
      </c>
    </row>
    <row r="43" spans="1:8">
      <c r="A43" s="2" t="s">
        <v>59</v>
      </c>
      <c r="B43" s="2" t="s">
        <v>34</v>
      </c>
      <c r="C43" s="2" t="s">
        <v>42</v>
      </c>
      <c r="D43" s="2" t="s">
        <v>39</v>
      </c>
      <c r="E43" s="2">
        <v>93</v>
      </c>
      <c r="F43" s="2">
        <v>81</v>
      </c>
      <c r="G43" s="2">
        <v>63</v>
      </c>
      <c r="H43" s="2">
        <v>237</v>
      </c>
    </row>
    <row r="44" spans="1:8">
      <c r="A44" s="2" t="s">
        <v>64</v>
      </c>
      <c r="B44" s="2" t="s">
        <v>34</v>
      </c>
      <c r="C44" s="2" t="s">
        <v>45</v>
      </c>
      <c r="D44" s="2" t="s">
        <v>28</v>
      </c>
      <c r="E44" s="2">
        <v>89</v>
      </c>
      <c r="F44" s="2">
        <v>64</v>
      </c>
      <c r="G44" s="2">
        <v>85</v>
      </c>
      <c r="H44" s="2">
        <v>238</v>
      </c>
    </row>
    <row r="45" spans="1:8">
      <c r="A45" s="2" t="s">
        <v>67</v>
      </c>
      <c r="B45" s="2" t="s">
        <v>34</v>
      </c>
      <c r="C45" s="2" t="s">
        <v>45</v>
      </c>
      <c r="D45" s="2" t="s">
        <v>32</v>
      </c>
      <c r="E45" s="2">
        <v>92</v>
      </c>
      <c r="F45" s="2">
        <v>94</v>
      </c>
      <c r="G45" s="2">
        <v>80</v>
      </c>
      <c r="H45" s="2">
        <v>266</v>
      </c>
    </row>
    <row r="46" spans="1:8">
      <c r="A46" s="2" t="s">
        <v>70</v>
      </c>
      <c r="B46" s="2" t="s">
        <v>34</v>
      </c>
      <c r="C46" s="2" t="s">
        <v>50</v>
      </c>
      <c r="D46" s="2" t="s">
        <v>32</v>
      </c>
      <c r="E46" s="2">
        <v>93</v>
      </c>
      <c r="F46" s="2">
        <v>90</v>
      </c>
      <c r="G46" s="2">
        <v>100</v>
      </c>
      <c r="H46" s="2">
        <v>283</v>
      </c>
    </row>
    <row r="47" spans="1:8">
      <c r="A47" s="2" t="s">
        <v>73</v>
      </c>
      <c r="B47" s="2" t="s">
        <v>34</v>
      </c>
      <c r="C47" s="2" t="s">
        <v>35</v>
      </c>
      <c r="D47" s="2" t="s">
        <v>39</v>
      </c>
      <c r="E47" s="2">
        <v>91</v>
      </c>
      <c r="F47" s="2">
        <v>66</v>
      </c>
      <c r="G47" s="2">
        <v>60</v>
      </c>
      <c r="H47" s="2">
        <v>217</v>
      </c>
    </row>
    <row r="48" spans="1:8">
      <c r="A48" s="2" t="s">
        <v>78</v>
      </c>
      <c r="B48" s="2" t="s">
        <v>34</v>
      </c>
      <c r="C48" s="2" t="s">
        <v>72</v>
      </c>
      <c r="D48" s="2" t="s">
        <v>62</v>
      </c>
      <c r="E48" s="2">
        <v>75</v>
      </c>
      <c r="F48" s="2">
        <v>90</v>
      </c>
      <c r="G48" s="2">
        <v>85</v>
      </c>
      <c r="H48" s="2">
        <v>250</v>
      </c>
    </row>
    <row r="49" spans="1:8">
      <c r="A49" s="2" t="s">
        <v>80</v>
      </c>
      <c r="B49" s="2" t="s">
        <v>34</v>
      </c>
      <c r="C49" s="2" t="s">
        <v>31</v>
      </c>
      <c r="D49" s="2" t="s">
        <v>39</v>
      </c>
      <c r="E49" s="2">
        <v>67</v>
      </c>
      <c r="F49" s="2">
        <v>91</v>
      </c>
      <c r="G49" s="2">
        <v>62</v>
      </c>
      <c r="H49" s="2">
        <v>220</v>
      </c>
    </row>
    <row r="50" spans="1:8">
      <c r="A50" s="2" t="s">
        <v>84</v>
      </c>
      <c r="B50" s="2" t="s">
        <v>34</v>
      </c>
      <c r="C50" s="2" t="s">
        <v>50</v>
      </c>
      <c r="D50" s="2" t="s">
        <v>39</v>
      </c>
      <c r="E50" s="2">
        <v>93</v>
      </c>
      <c r="F50" s="2">
        <v>99</v>
      </c>
      <c r="G50" s="2">
        <v>85</v>
      </c>
      <c r="H50" s="2">
        <v>277</v>
      </c>
    </row>
    <row r="51" spans="1:8">
      <c r="A51" s="2" t="s">
        <v>90</v>
      </c>
      <c r="B51" s="2" t="s">
        <v>34</v>
      </c>
      <c r="C51" s="2" t="s">
        <v>35</v>
      </c>
      <c r="D51" s="2" t="s">
        <v>32</v>
      </c>
      <c r="E51" s="2">
        <v>66</v>
      </c>
      <c r="F51" s="2">
        <v>83</v>
      </c>
      <c r="G51" s="2">
        <v>90</v>
      </c>
      <c r="H51" s="2">
        <v>239</v>
      </c>
    </row>
  </sheetData>
  <sortState xmlns:xlrd2="http://schemas.microsoft.com/office/spreadsheetml/2017/richdata2" ref="A4:H51">
    <sortCondition ref="B6:B51"/>
  </sortState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draft="1" verticalDpi="0" r:id="rId1"/>
  <headerFooter>
    <oddFooter>&amp;C&amp;N페이지 중 &amp;P쪽</oddFooter>
  </headerFooter>
  <rowBreaks count="2" manualBreakCount="2">
    <brk id="19" max="16383" man="1"/>
    <brk id="37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E67B3-784E-4776-BEF6-49EA263AD1AE}">
  <sheetPr codeName="Sheet2"/>
  <dimension ref="A1:P27"/>
  <sheetViews>
    <sheetView zoomScaleNormal="100" workbookViewId="0">
      <selection activeCell="F24" sqref="F24"/>
    </sheetView>
  </sheetViews>
  <sheetFormatPr defaultColWidth="8.625" defaultRowHeight="16.5"/>
  <cols>
    <col min="1" max="1" width="5.75" style="3" customWidth="1"/>
    <col min="2" max="2" width="15.125" style="3" bestFit="1" customWidth="1"/>
    <col min="3" max="3" width="11" style="3" bestFit="1" customWidth="1"/>
    <col min="4" max="4" width="7.25" style="3" bestFit="1" customWidth="1"/>
    <col min="5" max="5" width="8.625" style="3"/>
    <col min="6" max="6" width="11" style="3" bestFit="1" customWidth="1"/>
    <col min="7" max="7" width="8.625" style="3"/>
    <col min="8" max="8" width="11.25" style="3" bestFit="1" customWidth="1"/>
    <col min="9" max="9" width="9" style="3" bestFit="1" customWidth="1"/>
    <col min="10" max="10" width="2" style="3" customWidth="1"/>
    <col min="11" max="11" width="10.5" style="3" customWidth="1"/>
    <col min="12" max="12" width="11" style="3" bestFit="1" customWidth="1"/>
    <col min="13" max="13" width="9" style="3" bestFit="1" customWidth="1"/>
    <col min="14" max="14" width="7.375" style="3" bestFit="1" customWidth="1"/>
    <col min="15" max="15" width="11" style="3" bestFit="1" customWidth="1"/>
    <col min="16" max="16384" width="8.625" style="3"/>
  </cols>
  <sheetData>
    <row r="1" spans="1:16" customFormat="1">
      <c r="A1" t="s">
        <v>138</v>
      </c>
      <c r="K1" t="s">
        <v>140</v>
      </c>
    </row>
    <row r="2" spans="1:16" customFormat="1">
      <c r="A2" s="2" t="s">
        <v>141</v>
      </c>
      <c r="B2" s="2" t="s">
        <v>142</v>
      </c>
      <c r="C2" s="2" t="s">
        <v>143</v>
      </c>
      <c r="D2" s="2" t="s">
        <v>144</v>
      </c>
      <c r="E2" s="2" t="s">
        <v>145</v>
      </c>
      <c r="F2" s="7" t="s">
        <v>146</v>
      </c>
      <c r="G2" s="2" t="s">
        <v>147</v>
      </c>
      <c r="H2" s="7" t="s">
        <v>148</v>
      </c>
      <c r="I2" s="7" t="s">
        <v>149</v>
      </c>
      <c r="K2" s="2" t="s">
        <v>144</v>
      </c>
      <c r="L2" s="2" t="s">
        <v>150</v>
      </c>
      <c r="M2" s="2" t="s">
        <v>151</v>
      </c>
      <c r="N2" s="2" t="s">
        <v>152</v>
      </c>
      <c r="O2" s="2" t="s">
        <v>153</v>
      </c>
      <c r="P2" s="2" t="s">
        <v>154</v>
      </c>
    </row>
    <row r="3" spans="1:16" customFormat="1">
      <c r="A3" s="2">
        <v>1</v>
      </c>
      <c r="B3" s="2" t="s">
        <v>155</v>
      </c>
      <c r="C3" s="2" t="s">
        <v>150</v>
      </c>
      <c r="D3" s="2" t="s">
        <v>156</v>
      </c>
      <c r="E3" s="2" t="s">
        <v>157</v>
      </c>
      <c r="F3" s="13">
        <f>IFERROR(VLOOKUP( D3, $K$2:$P$7, MATCH( C3,$L$2:$O$2,0)+1, FALSE)*(1- VLOOKUP( D3, $K$3:$P$7, 6, FALSE)), "50")</f>
        <v>159.99999999999997</v>
      </c>
      <c r="G3" s="12">
        <v>70.599999999999994</v>
      </c>
      <c r="H3" s="13" t="str">
        <f>IF( _xlfn.RANK.EQ(G3,$G$3:$G$27)&lt;=5, REPT("★", 6-_xlfn.RANK.EQ(G3,$G$3:$G$27))&amp;REPT("☆", _xlfn.RANK.EQ(G3,$G$3:$G$27)-1), "")</f>
        <v/>
      </c>
      <c r="I3" s="13" t="str" cm="1">
        <f t="array" ref="I3">fn연수대상(B3,G3)</f>
        <v>1차</v>
      </c>
      <c r="K3" s="2" t="s">
        <v>156</v>
      </c>
      <c r="L3" s="6">
        <v>800</v>
      </c>
      <c r="M3" s="6">
        <v>850</v>
      </c>
      <c r="N3" s="6">
        <v>900</v>
      </c>
      <c r="O3" s="6">
        <v>1000</v>
      </c>
      <c r="P3" s="8">
        <v>0.8</v>
      </c>
    </row>
    <row r="4" spans="1:16" customFormat="1">
      <c r="A4" s="2">
        <v>2</v>
      </c>
      <c r="B4" s="2" t="s">
        <v>158</v>
      </c>
      <c r="C4" s="2" t="s">
        <v>151</v>
      </c>
      <c r="D4" s="2" t="s">
        <v>159</v>
      </c>
      <c r="E4" s="2" t="s">
        <v>160</v>
      </c>
      <c r="F4" s="13">
        <f t="shared" ref="F4:F27" si="0">IFERROR(VLOOKUP( D4, $K$2:$P$7, MATCH( C4,$L$2:$O$2,0)+1, FALSE)*(1- VLOOKUP( D4, $K$3:$P$7, 6, FALSE)), "50")</f>
        <v>328</v>
      </c>
      <c r="G4" s="12">
        <v>78</v>
      </c>
      <c r="H4" s="13" t="str">
        <f t="shared" ref="H4:H27" si="1">IF( _xlfn.RANK.EQ(G4,$G$3:$G$27)&lt;=5, REPT("★", 6-_xlfn.RANK.EQ(G4,$G$3:$G$27))&amp;REPT("☆", _xlfn.RANK.EQ(G4,$G$3:$G$27)-1), "")</f>
        <v/>
      </c>
      <c r="I4" s="13" t="str" cm="1">
        <f t="array" ref="I4">fn연수대상(B4,G4)</f>
        <v>2차</v>
      </c>
      <c r="K4" s="2" t="s">
        <v>159</v>
      </c>
      <c r="L4" s="6">
        <v>770</v>
      </c>
      <c r="M4" s="6">
        <v>820</v>
      </c>
      <c r="N4" s="6">
        <v>870</v>
      </c>
      <c r="O4" s="6">
        <v>960</v>
      </c>
      <c r="P4" s="8">
        <v>0.6</v>
      </c>
    </row>
    <row r="5" spans="1:16" customFormat="1">
      <c r="A5" s="2">
        <v>3</v>
      </c>
      <c r="B5" s="2" t="s">
        <v>161</v>
      </c>
      <c r="C5" s="2" t="s">
        <v>152</v>
      </c>
      <c r="D5" s="2" t="s">
        <v>162</v>
      </c>
      <c r="E5" s="2" t="s">
        <v>163</v>
      </c>
      <c r="F5" s="13" t="str">
        <f t="shared" si="0"/>
        <v>50</v>
      </c>
      <c r="G5" s="12">
        <v>96.6</v>
      </c>
      <c r="H5" s="13" t="str">
        <f t="shared" si="1"/>
        <v>★★☆☆☆</v>
      </c>
      <c r="I5" s="13" t="str" cm="1">
        <f t="array" ref="I5">fn연수대상(B5,G5)</f>
        <v/>
      </c>
      <c r="K5" s="2" t="s">
        <v>164</v>
      </c>
      <c r="L5" s="6">
        <v>750</v>
      </c>
      <c r="M5" s="6">
        <v>790</v>
      </c>
      <c r="N5" s="6">
        <v>830</v>
      </c>
      <c r="O5" s="6">
        <v>920</v>
      </c>
      <c r="P5" s="8">
        <v>0.5</v>
      </c>
    </row>
    <row r="6" spans="1:16" customFormat="1">
      <c r="A6" s="2">
        <v>4</v>
      </c>
      <c r="B6" s="2" t="s">
        <v>165</v>
      </c>
      <c r="C6" s="2" t="s">
        <v>153</v>
      </c>
      <c r="D6" s="2" t="s">
        <v>166</v>
      </c>
      <c r="E6" s="2" t="s">
        <v>167</v>
      </c>
      <c r="F6" s="13" t="str">
        <f t="shared" si="0"/>
        <v>50</v>
      </c>
      <c r="G6" s="12">
        <v>59.7</v>
      </c>
      <c r="H6" s="13" t="str">
        <f t="shared" si="1"/>
        <v/>
      </c>
      <c r="I6" s="13" t="str" cm="1">
        <f t="array" ref="I6">fn연수대상(B6,G6)</f>
        <v>1차</v>
      </c>
      <c r="K6" s="2" t="s">
        <v>162</v>
      </c>
      <c r="L6" s="6">
        <v>720</v>
      </c>
      <c r="M6" s="6">
        <v>750</v>
      </c>
      <c r="N6" s="6">
        <v>790</v>
      </c>
      <c r="O6" s="6">
        <v>890</v>
      </c>
      <c r="P6" s="2" t="s">
        <v>168</v>
      </c>
    </row>
    <row r="7" spans="1:16" customFormat="1">
      <c r="A7" s="2">
        <v>5</v>
      </c>
      <c r="B7" s="2" t="s">
        <v>169</v>
      </c>
      <c r="C7" s="2" t="s">
        <v>152</v>
      </c>
      <c r="D7" s="2" t="s">
        <v>156</v>
      </c>
      <c r="E7" s="2" t="s">
        <v>170</v>
      </c>
      <c r="F7" s="13">
        <f t="shared" si="0"/>
        <v>179.99999999999997</v>
      </c>
      <c r="G7" s="12">
        <v>96</v>
      </c>
      <c r="H7" s="13" t="str">
        <f t="shared" si="1"/>
        <v>★☆☆☆☆</v>
      </c>
      <c r="I7" s="13" t="str" cm="1">
        <f t="array" ref="I7">fn연수대상(B7,G7)</f>
        <v/>
      </c>
      <c r="K7" s="2" t="s">
        <v>166</v>
      </c>
      <c r="L7" s="6">
        <v>700</v>
      </c>
      <c r="M7" s="6">
        <v>730</v>
      </c>
      <c r="N7" s="6">
        <v>770</v>
      </c>
      <c r="O7" s="6">
        <v>860</v>
      </c>
      <c r="P7" s="2" t="s">
        <v>168</v>
      </c>
    </row>
    <row r="8" spans="1:16" customFormat="1">
      <c r="A8" s="2">
        <v>6</v>
      </c>
      <c r="B8" s="2" t="s">
        <v>171</v>
      </c>
      <c r="C8" s="2" t="s">
        <v>151</v>
      </c>
      <c r="D8" s="2" t="s">
        <v>164</v>
      </c>
      <c r="E8" s="2" t="s">
        <v>172</v>
      </c>
      <c r="F8" s="13">
        <f t="shared" si="0"/>
        <v>395</v>
      </c>
      <c r="G8" s="12">
        <v>58.2</v>
      </c>
      <c r="H8" s="13" t="str">
        <f t="shared" si="1"/>
        <v/>
      </c>
      <c r="I8" s="13" t="str" cm="1">
        <f t="array" ref="I8">fn연수대상(B8,G8)</f>
        <v>1차</v>
      </c>
    </row>
    <row r="9" spans="1:16" customFormat="1">
      <c r="A9" s="2">
        <v>7</v>
      </c>
      <c r="B9" s="2" t="s">
        <v>173</v>
      </c>
      <c r="C9" s="2" t="s">
        <v>153</v>
      </c>
      <c r="D9" s="2" t="s">
        <v>164</v>
      </c>
      <c r="E9" s="2" t="s">
        <v>174</v>
      </c>
      <c r="F9" s="13">
        <f t="shared" si="0"/>
        <v>460</v>
      </c>
      <c r="G9" s="12">
        <v>97.8</v>
      </c>
      <c r="H9" s="13" t="str">
        <f t="shared" si="1"/>
        <v>★★★★☆</v>
      </c>
      <c r="I9" s="13" t="str" cm="1">
        <f t="array" ref="I9">fn연수대상(B9,G9)</f>
        <v/>
      </c>
      <c r="K9" s="9" t="s">
        <v>175</v>
      </c>
    </row>
    <row r="10" spans="1:16" customFormat="1">
      <c r="A10" s="2">
        <v>8</v>
      </c>
      <c r="B10" s="2" t="s">
        <v>176</v>
      </c>
      <c r="C10" s="2" t="s">
        <v>151</v>
      </c>
      <c r="D10" s="2" t="s">
        <v>159</v>
      </c>
      <c r="E10" s="2" t="s">
        <v>177</v>
      </c>
      <c r="F10" s="13">
        <f t="shared" si="0"/>
        <v>328</v>
      </c>
      <c r="G10" s="12">
        <v>64</v>
      </c>
      <c r="H10" s="13" t="str">
        <f t="shared" si="1"/>
        <v/>
      </c>
      <c r="I10" s="13" t="str" cm="1">
        <f t="array" ref="I10">fn연수대상(B10,G10)</f>
        <v>3차</v>
      </c>
      <c r="K10" s="2" t="s">
        <v>144</v>
      </c>
      <c r="L10" s="7" t="s">
        <v>152</v>
      </c>
      <c r="M10" s="7" t="s">
        <v>178</v>
      </c>
    </row>
    <row r="11" spans="1:16" customFormat="1">
      <c r="A11" s="2">
        <v>9</v>
      </c>
      <c r="B11" s="2" t="s">
        <v>179</v>
      </c>
      <c r="C11" s="2" t="s">
        <v>153</v>
      </c>
      <c r="D11" s="2" t="s">
        <v>156</v>
      </c>
      <c r="E11" s="2" t="s">
        <v>180</v>
      </c>
      <c r="F11" s="13">
        <f t="shared" si="0"/>
        <v>199.99999999999994</v>
      </c>
      <c r="G11" s="12">
        <v>66.099999999999994</v>
      </c>
      <c r="H11" s="13" t="str">
        <f t="shared" si="1"/>
        <v/>
      </c>
      <c r="I11" s="13" t="str" cm="1">
        <f t="array" ref="I11">fn연수대상(B11,G11)</f>
        <v>3차</v>
      </c>
      <c r="K11" s="2" t="s">
        <v>156</v>
      </c>
      <c r="L11" s="13" t="str" cm="1">
        <f t="array" ref="L11">TEXT(SUM( ($D$3:$D$27=$K11)*(RIGHT($C$3:$C$27,3)=L$10)),"0명")</f>
        <v>3명</v>
      </c>
      <c r="M11" s="13" t="str" cm="1">
        <f t="array" ref="M11">TEXT(SUM( ($D$3:$D$27=$K11)*(RIGHT($C$3:$C$27,3)=M$10)),"0명")</f>
        <v>1명</v>
      </c>
    </row>
    <row r="12" spans="1:16" customFormat="1">
      <c r="A12" s="2">
        <v>10</v>
      </c>
      <c r="B12" s="2" t="s">
        <v>181</v>
      </c>
      <c r="C12" s="2" t="s">
        <v>150</v>
      </c>
      <c r="D12" s="2" t="s">
        <v>162</v>
      </c>
      <c r="E12" s="2" t="s">
        <v>182</v>
      </c>
      <c r="F12" s="13" t="str">
        <f t="shared" si="0"/>
        <v>50</v>
      </c>
      <c r="G12" s="12">
        <v>81.7</v>
      </c>
      <c r="H12" s="13" t="str">
        <f t="shared" si="1"/>
        <v/>
      </c>
      <c r="I12" s="13" t="str" cm="1">
        <f t="array" ref="I12">fn연수대상(B12,G12)</f>
        <v/>
      </c>
      <c r="K12" s="2" t="s">
        <v>159</v>
      </c>
      <c r="L12" s="13" t="str" cm="1">
        <f t="array" ref="L12">TEXT(SUM( ($D$3:$D$27=$K12)*(RIGHT($C$3:$C$27,3)=L$10)),"0명")</f>
        <v>2명</v>
      </c>
      <c r="M12" s="13" t="str" cm="1">
        <f t="array" ref="M12">TEXT(SUM( ($D$3:$D$27=$K12)*(RIGHT($C$3:$C$27,3)=M$10)),"0명")</f>
        <v>0명</v>
      </c>
    </row>
    <row r="13" spans="1:16" customFormat="1">
      <c r="A13" s="2">
        <v>11</v>
      </c>
      <c r="B13" s="2" t="s">
        <v>183</v>
      </c>
      <c r="C13" s="2" t="s">
        <v>151</v>
      </c>
      <c r="D13" s="2" t="s">
        <v>156</v>
      </c>
      <c r="E13" s="2" t="s">
        <v>184</v>
      </c>
      <c r="F13" s="13">
        <f t="shared" si="0"/>
        <v>169.99999999999997</v>
      </c>
      <c r="G13" s="12">
        <v>68.8</v>
      </c>
      <c r="H13" s="13" t="str">
        <f t="shared" si="1"/>
        <v/>
      </c>
      <c r="I13" s="13" t="str" cm="1">
        <f t="array" ref="I13">fn연수대상(B13,G13)</f>
        <v>3차</v>
      </c>
      <c r="K13" s="2" t="s">
        <v>164</v>
      </c>
      <c r="L13" s="13" t="str" cm="1">
        <f t="array" ref="L13">TEXT(SUM( ($D$3:$D$27=$K13)*(RIGHT($C$3:$C$27,3)=L$10)),"0명")</f>
        <v>1명</v>
      </c>
      <c r="M13" s="13" t="str" cm="1">
        <f t="array" ref="M13">TEXT(SUM( ($D$3:$D$27=$K13)*(RIGHT($C$3:$C$27,3)=M$10)),"0명")</f>
        <v>2명</v>
      </c>
    </row>
    <row r="14" spans="1:16" customFormat="1">
      <c r="A14" s="2">
        <v>12</v>
      </c>
      <c r="B14" s="2" t="s">
        <v>185</v>
      </c>
      <c r="C14" s="2" t="s">
        <v>152</v>
      </c>
      <c r="D14" s="2" t="s">
        <v>159</v>
      </c>
      <c r="E14" s="2" t="s">
        <v>186</v>
      </c>
      <c r="F14" s="13">
        <f t="shared" si="0"/>
        <v>348</v>
      </c>
      <c r="G14" s="12">
        <v>96.7</v>
      </c>
      <c r="H14" s="13" t="str">
        <f t="shared" si="1"/>
        <v>★★★☆☆</v>
      </c>
      <c r="I14" s="13" t="str" cm="1">
        <f t="array" ref="I14">fn연수대상(B14,G14)</f>
        <v/>
      </c>
      <c r="K14" s="2" t="s">
        <v>162</v>
      </c>
      <c r="L14" s="13" t="str" cm="1">
        <f t="array" ref="L14">TEXT(SUM( ($D$3:$D$27=$K14)*(RIGHT($C$3:$C$27,3)=L$10)),"0명")</f>
        <v>4명</v>
      </c>
      <c r="M14" s="13" t="str" cm="1">
        <f t="array" ref="M14">TEXT(SUM( ($D$3:$D$27=$K14)*(RIGHT($C$3:$C$27,3)=M$10)),"0명")</f>
        <v>0명</v>
      </c>
    </row>
    <row r="15" spans="1:16" customFormat="1">
      <c r="A15" s="2">
        <v>13</v>
      </c>
      <c r="B15" s="2" t="s">
        <v>187</v>
      </c>
      <c r="C15" s="2" t="s">
        <v>152</v>
      </c>
      <c r="D15" s="2" t="s">
        <v>164</v>
      </c>
      <c r="E15" s="2" t="s">
        <v>188</v>
      </c>
      <c r="F15" s="13">
        <f t="shared" si="0"/>
        <v>415</v>
      </c>
      <c r="G15" s="12">
        <v>84</v>
      </c>
      <c r="H15" s="13" t="str">
        <f t="shared" si="1"/>
        <v/>
      </c>
      <c r="I15" s="13" t="str" cm="1">
        <f t="array" ref="I15">fn연수대상(B15,G15)</f>
        <v/>
      </c>
      <c r="K15" s="2" t="s">
        <v>166</v>
      </c>
      <c r="L15" s="13" t="str" cm="1">
        <f t="array" ref="L15">TEXT(SUM( ($D$3:$D$27=$K15)*(RIGHT($C$3:$C$27,3)=L$10)),"0명")</f>
        <v>3명</v>
      </c>
      <c r="M15" s="13" t="str" cm="1">
        <f t="array" ref="M15">TEXT(SUM( ($D$3:$D$27=$K15)*(RIGHT($C$3:$C$27,3)=M$10)),"0명")</f>
        <v>2명</v>
      </c>
    </row>
    <row r="16" spans="1:16" customFormat="1">
      <c r="A16" s="2">
        <v>14</v>
      </c>
      <c r="B16" s="2" t="s">
        <v>189</v>
      </c>
      <c r="C16" s="2" t="s">
        <v>151</v>
      </c>
      <c r="D16" s="2" t="s">
        <v>162</v>
      </c>
      <c r="E16" s="2" t="s">
        <v>190</v>
      </c>
      <c r="F16" s="13" t="str">
        <f t="shared" si="0"/>
        <v>50</v>
      </c>
      <c r="G16" s="12">
        <v>80.900000000000006</v>
      </c>
      <c r="H16" s="13" t="str">
        <f t="shared" si="1"/>
        <v/>
      </c>
      <c r="I16" s="13" t="str" cm="1">
        <f t="array" ref="I16">fn연수대상(B16,G16)</f>
        <v/>
      </c>
    </row>
    <row r="17" spans="1:15" customFormat="1">
      <c r="A17" s="2">
        <v>15</v>
      </c>
      <c r="B17" s="2" t="s">
        <v>191</v>
      </c>
      <c r="C17" s="2" t="s">
        <v>150</v>
      </c>
      <c r="D17" s="2" t="s">
        <v>159</v>
      </c>
      <c r="E17" s="2" t="s">
        <v>192</v>
      </c>
      <c r="F17" s="13">
        <f t="shared" si="0"/>
        <v>308</v>
      </c>
      <c r="G17" s="12">
        <v>99.4</v>
      </c>
      <c r="H17" s="13" t="str">
        <f t="shared" si="1"/>
        <v>★★★★★</v>
      </c>
      <c r="I17" s="13" t="str" cm="1">
        <f t="array" ref="I17">fn연수대상(B17,G17)</f>
        <v/>
      </c>
      <c r="K17" t="s">
        <v>193</v>
      </c>
    </row>
    <row r="18" spans="1:15" customFormat="1">
      <c r="A18" s="2">
        <v>16</v>
      </c>
      <c r="B18" s="2" t="s">
        <v>194</v>
      </c>
      <c r="C18" s="2" t="s">
        <v>152</v>
      </c>
      <c r="D18" s="2" t="s">
        <v>166</v>
      </c>
      <c r="E18" s="2" t="s">
        <v>195</v>
      </c>
      <c r="F18" s="13" t="str">
        <f t="shared" si="0"/>
        <v>50</v>
      </c>
      <c r="G18" s="12">
        <v>84.6</v>
      </c>
      <c r="H18" s="13" t="str">
        <f t="shared" si="1"/>
        <v/>
      </c>
      <c r="I18" s="13" t="str" cm="1">
        <f t="array" ref="I18">fn연수대상(B18,G18)</f>
        <v/>
      </c>
      <c r="K18" s="2" t="s">
        <v>143</v>
      </c>
      <c r="L18" s="10">
        <v>0.9</v>
      </c>
      <c r="M18" s="10">
        <v>0.7</v>
      </c>
      <c r="N18" s="10">
        <v>0.5</v>
      </c>
      <c r="O18" s="10">
        <v>0.3</v>
      </c>
    </row>
    <row r="19" spans="1:15" customFormat="1">
      <c r="A19" s="2">
        <v>17</v>
      </c>
      <c r="B19" s="2" t="s">
        <v>196</v>
      </c>
      <c r="C19" s="2" t="s">
        <v>153</v>
      </c>
      <c r="D19" s="2" t="s">
        <v>166</v>
      </c>
      <c r="E19" s="2" t="s">
        <v>197</v>
      </c>
      <c r="F19" s="13" t="str">
        <f t="shared" si="0"/>
        <v>50</v>
      </c>
      <c r="G19" s="12">
        <v>53.4</v>
      </c>
      <c r="H19" s="13" t="str">
        <f t="shared" si="1"/>
        <v/>
      </c>
      <c r="I19" s="13" t="str" cm="1">
        <f t="array" ref="I19">fn연수대상(B19,G19)</f>
        <v>1차</v>
      </c>
      <c r="K19" s="2" t="s">
        <v>150</v>
      </c>
      <c r="L19" s="13">
        <f t="array" ref="L19">ROUND(_xlfn.PERCENTILE.INC( IF( $C$3:$C$27=$K19, $G$3:$G$27), L$18),1)</f>
        <v>97.7</v>
      </c>
      <c r="M19" s="13">
        <f t="array" ref="M19">ROUND(_xlfn.PERCENTILE.INC( IF( $C$3:$C$27=$K19, $G$3:$G$27), M$18),1)</f>
        <v>88.8</v>
      </c>
      <c r="N19" s="13">
        <f t="array" ref="N19">ROUND(_xlfn.PERCENTILE.INC( IF( $C$3:$C$27=$K19, $G$3:$G$27), N$18),1)</f>
        <v>77.7</v>
      </c>
      <c r="O19" s="13">
        <f t="array" ref="O19">ROUND(_xlfn.PERCENTILE.INC( IF( $C$3:$C$27=$K19, $G$3:$G$27), O$18),1)</f>
        <v>72.099999999999994</v>
      </c>
    </row>
    <row r="20" spans="1:15" customFormat="1">
      <c r="A20" s="2">
        <v>18</v>
      </c>
      <c r="B20" s="2" t="s">
        <v>198</v>
      </c>
      <c r="C20" s="2" t="s">
        <v>150</v>
      </c>
      <c r="D20" s="2" t="s">
        <v>156</v>
      </c>
      <c r="E20" s="2" t="s">
        <v>199</v>
      </c>
      <c r="F20" s="13">
        <f t="shared" si="0"/>
        <v>159.99999999999997</v>
      </c>
      <c r="G20" s="12">
        <v>73.599999999999994</v>
      </c>
      <c r="H20" s="13" t="str">
        <f t="shared" si="1"/>
        <v/>
      </c>
      <c r="I20" s="13" t="str" cm="1">
        <f t="array" ref="I20">fn연수대상(B20,G20)</f>
        <v>2차</v>
      </c>
      <c r="K20" s="2" t="s">
        <v>151</v>
      </c>
      <c r="L20" s="13">
        <f t="array" ref="L20">ROUND(_xlfn.PERCENTILE.INC( IF( $C$3:$C$27=$K20, $G$3:$G$27), L$18),1)</f>
        <v>81.400000000000006</v>
      </c>
      <c r="M20" s="13">
        <f t="array" ref="M20">ROUND(_xlfn.PERCENTILE.INC( IF( $C$3:$C$27=$K20, $G$3:$G$27), M$18),1)</f>
        <v>78.599999999999994</v>
      </c>
      <c r="N20" s="13">
        <f t="array" ref="N20">ROUND(_xlfn.PERCENTILE.INC( IF( $C$3:$C$27=$K20, $G$3:$G$27), N$18),1)</f>
        <v>69</v>
      </c>
      <c r="O20" s="13">
        <f t="array" ref="O20">ROUND(_xlfn.PERCENTILE.INC( IF( $C$3:$C$27=$K20, $G$3:$G$27), O$18),1)</f>
        <v>67.8</v>
      </c>
    </row>
    <row r="21" spans="1:15" customFormat="1">
      <c r="A21" s="2">
        <v>19</v>
      </c>
      <c r="B21" s="2" t="s">
        <v>200</v>
      </c>
      <c r="C21" s="2" t="s">
        <v>152</v>
      </c>
      <c r="D21" s="2" t="s">
        <v>162</v>
      </c>
      <c r="E21" s="2" t="s">
        <v>201</v>
      </c>
      <c r="F21" s="13" t="str">
        <f t="shared" si="0"/>
        <v>50</v>
      </c>
      <c r="G21" s="12">
        <v>52.1</v>
      </c>
      <c r="H21" s="13" t="str">
        <f t="shared" si="1"/>
        <v/>
      </c>
      <c r="I21" s="13" t="str" cm="1">
        <f t="array" ref="I21">fn연수대상(B21,G21)</f>
        <v>3차</v>
      </c>
      <c r="K21" s="2" t="s">
        <v>152</v>
      </c>
      <c r="L21" s="13">
        <f t="array" ref="L21">ROUND(_xlfn.PERCENTILE.INC( IF( $C$3:$C$27=$K21, $G$3:$G$27), L$18),1)</f>
        <v>96.6</v>
      </c>
      <c r="M21" s="13">
        <f t="array" ref="M21">ROUND(_xlfn.PERCENTILE.INC( IF( $C$3:$C$27=$K21, $G$3:$G$27), M$18),1)</f>
        <v>96.1</v>
      </c>
      <c r="N21" s="13">
        <f t="array" ref="N21">ROUND(_xlfn.PERCENTILE.INC( IF( $C$3:$C$27=$K21, $G$3:$G$27), N$18),1)</f>
        <v>84.6</v>
      </c>
      <c r="O21" s="13">
        <f t="array" ref="O21">ROUND(_xlfn.PERCENTILE.INC( IF( $C$3:$C$27=$K21, $G$3:$G$27), O$18),1)</f>
        <v>77.900000000000006</v>
      </c>
    </row>
    <row r="22" spans="1:15" customFormat="1">
      <c r="A22" s="2">
        <v>20</v>
      </c>
      <c r="B22" s="2" t="s">
        <v>202</v>
      </c>
      <c r="C22" s="2" t="s">
        <v>151</v>
      </c>
      <c r="D22" s="2" t="s">
        <v>166</v>
      </c>
      <c r="E22" s="2" t="s">
        <v>203</v>
      </c>
      <c r="F22" s="13" t="str">
        <f t="shared" si="0"/>
        <v>50</v>
      </c>
      <c r="G22" s="12">
        <v>82.1</v>
      </c>
      <c r="H22" s="13" t="str">
        <f t="shared" si="1"/>
        <v/>
      </c>
      <c r="I22" s="13" t="str" cm="1">
        <f t="array" ref="I22">fn연수대상(B22,G22)</f>
        <v/>
      </c>
      <c r="K22" s="2" t="s">
        <v>153</v>
      </c>
      <c r="L22" s="13">
        <f t="array" ref="L22">ROUND(_xlfn.PERCENTILE.INC( IF( $C$3:$C$27=$K22, $G$3:$G$27), L$18),1)</f>
        <v>85.1</v>
      </c>
      <c r="M22" s="13">
        <f t="array" ref="M22">ROUND(_xlfn.PERCENTILE.INC( IF( $C$3:$C$27=$K22, $G$3:$G$27), M$18),1)</f>
        <v>65.7</v>
      </c>
      <c r="N22" s="13">
        <f t="array" ref="N22">ROUND(_xlfn.PERCENTILE.INC( IF( $C$3:$C$27=$K22, $G$3:$G$27), N$18),1)</f>
        <v>64</v>
      </c>
      <c r="O22" s="13">
        <f t="array" ref="O22">ROUND(_xlfn.PERCENTILE.INC( IF( $C$3:$C$27=$K22, $G$3:$G$27), O$18),1)</f>
        <v>60.6</v>
      </c>
    </row>
    <row r="23" spans="1:15" customFormat="1">
      <c r="A23" s="2">
        <v>21</v>
      </c>
      <c r="B23" s="2" t="s">
        <v>204</v>
      </c>
      <c r="C23" s="2" t="s">
        <v>151</v>
      </c>
      <c r="D23" s="2" t="s">
        <v>159</v>
      </c>
      <c r="E23" s="2" t="s">
        <v>205</v>
      </c>
      <c r="F23" s="13">
        <f t="shared" si="0"/>
        <v>328</v>
      </c>
      <c r="G23" s="12">
        <v>69</v>
      </c>
      <c r="H23" s="13" t="str">
        <f t="shared" si="1"/>
        <v/>
      </c>
      <c r="I23" s="13" t="str" cm="1">
        <f t="array" ref="I23">fn연수대상(B23,G23)</f>
        <v>1차</v>
      </c>
      <c r="K23" s="4"/>
      <c r="L23" s="11"/>
      <c r="M23" s="11"/>
      <c r="N23" s="11"/>
      <c r="O23" s="11"/>
    </row>
    <row r="24" spans="1:15" customFormat="1">
      <c r="A24" s="2">
        <v>22</v>
      </c>
      <c r="B24" s="2" t="s">
        <v>206</v>
      </c>
      <c r="C24" s="2" t="s">
        <v>150</v>
      </c>
      <c r="D24" s="2" t="s">
        <v>166</v>
      </c>
      <c r="E24" s="2" t="s">
        <v>207</v>
      </c>
      <c r="F24" s="13" t="str">
        <f t="shared" si="0"/>
        <v>50</v>
      </c>
      <c r="G24" s="12">
        <v>95.9</v>
      </c>
      <c r="H24" s="13" t="str">
        <f t="shared" si="1"/>
        <v/>
      </c>
      <c r="I24" s="13" t="str" cm="1">
        <f t="array" ref="I24">fn연수대상(B24,G24)</f>
        <v/>
      </c>
      <c r="K24" s="4"/>
      <c r="L24" s="11"/>
      <c r="M24" s="11"/>
      <c r="N24" s="11"/>
      <c r="O24" s="11"/>
    </row>
    <row r="25" spans="1:15" customFormat="1">
      <c r="A25" s="2">
        <v>23</v>
      </c>
      <c r="B25" s="2" t="s">
        <v>208</v>
      </c>
      <c r="C25" s="2" t="s">
        <v>152</v>
      </c>
      <c r="D25" s="2" t="s">
        <v>166</v>
      </c>
      <c r="E25" s="2" t="s">
        <v>209</v>
      </c>
      <c r="F25" s="13" t="str">
        <f t="shared" si="0"/>
        <v>50</v>
      </c>
      <c r="G25" s="12">
        <v>53.7</v>
      </c>
      <c r="H25" s="13" t="str">
        <f t="shared" si="1"/>
        <v/>
      </c>
      <c r="I25" s="13" t="str" cm="1">
        <f t="array" ref="I25">fn연수대상(B25,G25)</f>
        <v>3차</v>
      </c>
      <c r="K25" s="4"/>
      <c r="L25" s="11"/>
      <c r="M25" s="11"/>
      <c r="N25" s="11"/>
      <c r="O25" s="11"/>
    </row>
    <row r="26" spans="1:15" customFormat="1">
      <c r="A26" s="2">
        <v>24</v>
      </c>
      <c r="B26" s="2" t="s">
        <v>189</v>
      </c>
      <c r="C26" s="2" t="s">
        <v>153</v>
      </c>
      <c r="D26" s="2" t="s">
        <v>164</v>
      </c>
      <c r="E26" s="2" t="s">
        <v>210</v>
      </c>
      <c r="F26" s="13">
        <f t="shared" si="0"/>
        <v>460</v>
      </c>
      <c r="G26" s="12">
        <v>64</v>
      </c>
      <c r="H26" s="13" t="str">
        <f t="shared" si="1"/>
        <v/>
      </c>
      <c r="I26" s="13" t="str" cm="1">
        <f t="array" ref="I26">fn연수대상(B26,G26)</f>
        <v>1차</v>
      </c>
      <c r="K26" s="4"/>
      <c r="L26" s="11"/>
      <c r="M26" s="11"/>
      <c r="N26" s="11"/>
      <c r="O26" s="11"/>
    </row>
    <row r="27" spans="1:15" customFormat="1">
      <c r="A27" s="2">
        <v>25</v>
      </c>
      <c r="B27" s="2" t="s">
        <v>179</v>
      </c>
      <c r="C27" s="2" t="s">
        <v>150</v>
      </c>
      <c r="D27" s="2" t="s">
        <v>162</v>
      </c>
      <c r="E27" s="1" t="s">
        <v>211</v>
      </c>
      <c r="F27" s="13" t="str">
        <f t="shared" si="0"/>
        <v>50</v>
      </c>
      <c r="G27" s="12">
        <v>62</v>
      </c>
      <c r="H27" s="13" t="str">
        <f t="shared" si="1"/>
        <v/>
      </c>
      <c r="I27" s="13" t="str" cm="1">
        <f t="array" ref="I27">fn연수대상(B27,G27)</f>
        <v>3차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E7FE8-0432-443D-8C4B-7279E029FF28}">
  <sheetPr codeName="Sheet3"/>
  <dimension ref="B2:F15"/>
  <sheetViews>
    <sheetView workbookViewId="0">
      <selection activeCell="I8" sqref="I8"/>
    </sheetView>
  </sheetViews>
  <sheetFormatPr defaultRowHeight="16.5"/>
  <cols>
    <col min="1" max="1" width="2.75" customWidth="1"/>
    <col min="2" max="2" width="11.875" bestFit="1" customWidth="1"/>
    <col min="3" max="3" width="7.5" bestFit="1" customWidth="1"/>
    <col min="4" max="6" width="15.25" bestFit="1" customWidth="1"/>
  </cols>
  <sheetData>
    <row r="2" spans="2:6">
      <c r="B2" s="25" t="s">
        <v>18</v>
      </c>
      <c r="C2" s="25" t="s">
        <v>20</v>
      </c>
      <c r="D2" t="s">
        <v>265</v>
      </c>
      <c r="E2" t="s">
        <v>266</v>
      </c>
      <c r="F2" t="s">
        <v>267</v>
      </c>
    </row>
    <row r="3" spans="2:6">
      <c r="B3" t="s">
        <v>34</v>
      </c>
    </row>
    <row r="4" spans="2:6">
      <c r="C4" t="s">
        <v>32</v>
      </c>
      <c r="D4">
        <v>93</v>
      </c>
      <c r="E4">
        <v>94</v>
      </c>
      <c r="F4">
        <v>100</v>
      </c>
    </row>
    <row r="5" spans="2:6">
      <c r="C5" t="s">
        <v>39</v>
      </c>
      <c r="D5">
        <v>94</v>
      </c>
      <c r="E5">
        <v>99</v>
      </c>
      <c r="F5">
        <v>85</v>
      </c>
    </row>
    <row r="6" spans="2:6">
      <c r="B6" t="s">
        <v>268</v>
      </c>
      <c r="D6">
        <v>94</v>
      </c>
      <c r="E6">
        <v>99</v>
      </c>
      <c r="F6">
        <v>100</v>
      </c>
    </row>
    <row r="7" spans="2:6">
      <c r="B7" t="s">
        <v>41</v>
      </c>
    </row>
    <row r="8" spans="2:6">
      <c r="C8" t="s">
        <v>32</v>
      </c>
      <c r="D8">
        <v>99</v>
      </c>
      <c r="E8">
        <v>99</v>
      </c>
      <c r="F8">
        <v>95</v>
      </c>
    </row>
    <row r="9" spans="2:6">
      <c r="C9" t="s">
        <v>62</v>
      </c>
      <c r="D9">
        <v>88</v>
      </c>
      <c r="E9">
        <v>78</v>
      </c>
      <c r="F9">
        <v>99</v>
      </c>
    </row>
    <row r="10" spans="2:6">
      <c r="B10" t="s">
        <v>269</v>
      </c>
      <c r="D10">
        <v>99</v>
      </c>
      <c r="E10">
        <v>99</v>
      </c>
      <c r="F10">
        <v>99</v>
      </c>
    </row>
    <row r="11" spans="2:6">
      <c r="B11" t="s">
        <v>30</v>
      </c>
    </row>
    <row r="12" spans="2:6">
      <c r="C12" t="s">
        <v>32</v>
      </c>
      <c r="D12">
        <v>98</v>
      </c>
      <c r="E12">
        <v>100</v>
      </c>
      <c r="F12">
        <v>94</v>
      </c>
    </row>
    <row r="13" spans="2:6">
      <c r="C13" t="s">
        <v>28</v>
      </c>
      <c r="D13">
        <v>100</v>
      </c>
      <c r="E13">
        <v>88</v>
      </c>
      <c r="F13">
        <v>99</v>
      </c>
    </row>
    <row r="14" spans="2:6">
      <c r="B14" t="s">
        <v>270</v>
      </c>
      <c r="D14">
        <v>100</v>
      </c>
      <c r="E14">
        <v>100</v>
      </c>
      <c r="F14">
        <v>99</v>
      </c>
    </row>
    <row r="15" spans="2:6">
      <c r="B15" t="s">
        <v>264</v>
      </c>
      <c r="D15">
        <v>100</v>
      </c>
      <c r="E15">
        <v>100</v>
      </c>
      <c r="F15">
        <v>100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26ECA-A4B0-42F2-9770-07A1641A4FD8}">
  <sheetPr codeName="Sheet8"/>
  <dimension ref="A1:H29"/>
  <sheetViews>
    <sheetView topLeftCell="A2" workbookViewId="0">
      <selection activeCell="G2" sqref="G2:H5"/>
    </sheetView>
  </sheetViews>
  <sheetFormatPr defaultRowHeight="16.5"/>
  <cols>
    <col min="1" max="1" width="11.125" bestFit="1" customWidth="1"/>
    <col min="2" max="2" width="12.125" customWidth="1"/>
    <col min="3" max="3" width="11.125" customWidth="1"/>
    <col min="4" max="4" width="12.25" customWidth="1"/>
    <col min="5" max="5" width="11.125" customWidth="1"/>
    <col min="6" max="6" width="1.875" customWidth="1"/>
    <col min="7" max="7" width="10" customWidth="1"/>
    <col min="8" max="8" width="13.25" customWidth="1"/>
  </cols>
  <sheetData>
    <row r="1" spans="1:8">
      <c r="A1" t="s">
        <v>138</v>
      </c>
      <c r="G1" t="s">
        <v>224</v>
      </c>
    </row>
    <row r="2" spans="1:8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G2" s="2" t="s">
        <v>2</v>
      </c>
      <c r="H2" s="2" t="s">
        <v>4</v>
      </c>
    </row>
    <row r="3" spans="1:8">
      <c r="A3" s="16">
        <v>46114</v>
      </c>
      <c r="B3" s="2" t="s">
        <v>215</v>
      </c>
      <c r="C3" s="2" t="s">
        <v>5</v>
      </c>
      <c r="D3" s="2" t="s">
        <v>8</v>
      </c>
      <c r="E3" s="15">
        <v>780000</v>
      </c>
      <c r="G3" s="2" t="s">
        <v>9</v>
      </c>
      <c r="H3" s="14">
        <v>172000</v>
      </c>
    </row>
    <row r="4" spans="1:8">
      <c r="A4" s="5">
        <v>46121</v>
      </c>
      <c r="B4" s="2" t="s">
        <v>215</v>
      </c>
      <c r="C4" s="2" t="s">
        <v>5</v>
      </c>
      <c r="D4" s="2" t="s">
        <v>8</v>
      </c>
      <c r="E4" s="15">
        <v>670000</v>
      </c>
      <c r="G4" s="2" t="s">
        <v>11</v>
      </c>
      <c r="H4" s="14">
        <v>196000</v>
      </c>
    </row>
    <row r="5" spans="1:8">
      <c r="A5" s="16">
        <v>46113</v>
      </c>
      <c r="B5" s="2" t="s">
        <v>213</v>
      </c>
      <c r="C5" s="2" t="s">
        <v>5</v>
      </c>
      <c r="D5" s="2" t="s">
        <v>7</v>
      </c>
      <c r="E5" s="15">
        <v>290000</v>
      </c>
      <c r="G5" s="2" t="s">
        <v>5</v>
      </c>
      <c r="H5" s="14">
        <v>5730000</v>
      </c>
    </row>
    <row r="6" spans="1:8">
      <c r="A6" s="16">
        <v>46116</v>
      </c>
      <c r="B6" s="2" t="s">
        <v>218</v>
      </c>
      <c r="C6" s="2" t="s">
        <v>5</v>
      </c>
      <c r="D6" s="2" t="s">
        <v>7</v>
      </c>
      <c r="E6" s="15">
        <v>760000</v>
      </c>
    </row>
    <row r="7" spans="1:8">
      <c r="A7" s="5">
        <v>46118</v>
      </c>
      <c r="B7" s="2" t="s">
        <v>212</v>
      </c>
      <c r="C7" s="2" t="s">
        <v>5</v>
      </c>
      <c r="D7" s="2" t="s">
        <v>7</v>
      </c>
      <c r="E7" s="15">
        <v>630000</v>
      </c>
    </row>
    <row r="8" spans="1:8">
      <c r="A8" s="5">
        <v>46135</v>
      </c>
      <c r="B8" s="2" t="s">
        <v>218</v>
      </c>
      <c r="C8" s="2" t="s">
        <v>5</v>
      </c>
      <c r="D8" s="2" t="s">
        <v>7</v>
      </c>
      <c r="E8" s="15">
        <v>330000</v>
      </c>
    </row>
    <row r="9" spans="1:8">
      <c r="A9" s="17">
        <v>46142</v>
      </c>
      <c r="B9" s="2" t="s">
        <v>221</v>
      </c>
      <c r="C9" s="2" t="s">
        <v>5</v>
      </c>
      <c r="D9" s="2" t="s">
        <v>7</v>
      </c>
      <c r="E9" s="15">
        <v>760000</v>
      </c>
    </row>
    <row r="10" spans="1:8">
      <c r="A10" s="16">
        <v>46113</v>
      </c>
      <c r="B10" s="2" t="s">
        <v>212</v>
      </c>
      <c r="C10" s="2" t="s">
        <v>5</v>
      </c>
      <c r="D10" s="2" t="s">
        <v>6</v>
      </c>
      <c r="E10" s="15">
        <v>610000</v>
      </c>
    </row>
    <row r="11" spans="1:8">
      <c r="A11" s="16">
        <v>46117</v>
      </c>
      <c r="B11" s="2" t="s">
        <v>214</v>
      </c>
      <c r="C11" s="2" t="s">
        <v>5</v>
      </c>
      <c r="D11" s="2" t="s">
        <v>6</v>
      </c>
      <c r="E11" s="15">
        <v>220000</v>
      </c>
    </row>
    <row r="12" spans="1:8">
      <c r="A12" s="5">
        <v>46135</v>
      </c>
      <c r="B12" s="2" t="s">
        <v>220</v>
      </c>
      <c r="C12" s="2" t="s">
        <v>5</v>
      </c>
      <c r="D12" s="2" t="s">
        <v>6</v>
      </c>
      <c r="E12" s="15">
        <v>350000</v>
      </c>
    </row>
    <row r="13" spans="1:8">
      <c r="A13" s="5">
        <v>46136</v>
      </c>
      <c r="B13" s="2" t="s">
        <v>220</v>
      </c>
      <c r="C13" s="2" t="s">
        <v>5</v>
      </c>
      <c r="D13" s="2" t="s">
        <v>6</v>
      </c>
      <c r="E13" s="15">
        <v>330000</v>
      </c>
    </row>
    <row r="14" spans="1:8">
      <c r="A14" s="5">
        <v>46128</v>
      </c>
      <c r="B14" s="2" t="s">
        <v>221</v>
      </c>
      <c r="C14" s="2" t="s">
        <v>11</v>
      </c>
      <c r="D14" s="2" t="s">
        <v>14</v>
      </c>
      <c r="E14" s="15">
        <v>28000</v>
      </c>
    </row>
    <row r="15" spans="1:8">
      <c r="A15" s="5">
        <v>46131</v>
      </c>
      <c r="B15" s="2" t="s">
        <v>218</v>
      </c>
      <c r="C15" s="2" t="s">
        <v>11</v>
      </c>
      <c r="D15" s="2" t="s">
        <v>14</v>
      </c>
      <c r="E15" s="15">
        <v>30000</v>
      </c>
    </row>
    <row r="16" spans="1:8">
      <c r="A16" s="5">
        <v>46131</v>
      </c>
      <c r="B16" s="2" t="s">
        <v>221</v>
      </c>
      <c r="C16" s="2" t="s">
        <v>11</v>
      </c>
      <c r="D16" s="2" t="s">
        <v>14</v>
      </c>
      <c r="E16" s="15">
        <v>15000</v>
      </c>
    </row>
    <row r="17" spans="1:5">
      <c r="A17" s="5">
        <v>46134</v>
      </c>
      <c r="B17" s="2" t="s">
        <v>214</v>
      </c>
      <c r="C17" s="2" t="s">
        <v>11</v>
      </c>
      <c r="D17" s="2" t="s">
        <v>15</v>
      </c>
      <c r="E17" s="15">
        <v>40000</v>
      </c>
    </row>
    <row r="18" spans="1:5">
      <c r="A18" s="17">
        <v>46138</v>
      </c>
      <c r="B18" s="2" t="s">
        <v>217</v>
      </c>
      <c r="C18" s="2" t="s">
        <v>11</v>
      </c>
      <c r="D18" s="2" t="s">
        <v>15</v>
      </c>
      <c r="E18" s="15">
        <v>13000</v>
      </c>
    </row>
    <row r="19" spans="1:5">
      <c r="A19" s="5">
        <v>46125</v>
      </c>
      <c r="B19" s="2" t="s">
        <v>221</v>
      </c>
      <c r="C19" s="2" t="s">
        <v>9</v>
      </c>
      <c r="D19" s="2" t="s">
        <v>13</v>
      </c>
      <c r="E19" s="15">
        <v>30000</v>
      </c>
    </row>
    <row r="20" spans="1:5">
      <c r="A20" s="5">
        <v>46128</v>
      </c>
      <c r="B20" s="2" t="s">
        <v>216</v>
      </c>
      <c r="C20" s="2" t="s">
        <v>9</v>
      </c>
      <c r="D20" s="2" t="s">
        <v>13</v>
      </c>
      <c r="E20" s="15">
        <v>20000</v>
      </c>
    </row>
    <row r="21" spans="1:5">
      <c r="A21" s="17">
        <v>46139</v>
      </c>
      <c r="B21" s="2" t="s">
        <v>220</v>
      </c>
      <c r="C21" s="2" t="s">
        <v>9</v>
      </c>
      <c r="D21" s="2" t="s">
        <v>13</v>
      </c>
      <c r="E21" s="15">
        <v>20000</v>
      </c>
    </row>
    <row r="22" spans="1:5">
      <c r="A22" s="16">
        <v>46117</v>
      </c>
      <c r="B22" s="2" t="s">
        <v>219</v>
      </c>
      <c r="C22" s="2" t="s">
        <v>11</v>
      </c>
      <c r="D22" s="2" t="s">
        <v>12</v>
      </c>
      <c r="E22" s="15">
        <v>40000</v>
      </c>
    </row>
    <row r="23" spans="1:5">
      <c r="A23" s="5">
        <v>46122</v>
      </c>
      <c r="B23" s="2" t="s">
        <v>212</v>
      </c>
      <c r="C23" s="2" t="s">
        <v>11</v>
      </c>
      <c r="D23" s="2" t="s">
        <v>12</v>
      </c>
      <c r="E23" s="15">
        <v>20000</v>
      </c>
    </row>
    <row r="24" spans="1:5">
      <c r="A24" s="5">
        <v>46133</v>
      </c>
      <c r="B24" s="2" t="s">
        <v>223</v>
      </c>
      <c r="C24" s="2" t="s">
        <v>11</v>
      </c>
      <c r="D24" s="2" t="s">
        <v>12</v>
      </c>
      <c r="E24" s="15">
        <v>10000</v>
      </c>
    </row>
    <row r="25" spans="1:5">
      <c r="A25" s="16">
        <v>46115</v>
      </c>
      <c r="B25" s="2" t="s">
        <v>216</v>
      </c>
      <c r="C25" s="2" t="s">
        <v>9</v>
      </c>
      <c r="D25" s="2" t="s">
        <v>10</v>
      </c>
      <c r="E25" s="15">
        <v>27000</v>
      </c>
    </row>
    <row r="26" spans="1:5">
      <c r="A26" s="5">
        <v>46137</v>
      </c>
      <c r="B26" s="2" t="s">
        <v>220</v>
      </c>
      <c r="C26" s="2" t="s">
        <v>9</v>
      </c>
      <c r="D26" s="2" t="s">
        <v>10</v>
      </c>
      <c r="E26" s="15">
        <v>2000</v>
      </c>
    </row>
    <row r="27" spans="1:5">
      <c r="A27" s="17">
        <v>46138</v>
      </c>
      <c r="B27" s="2" t="s">
        <v>222</v>
      </c>
      <c r="C27" s="2" t="s">
        <v>9</v>
      </c>
      <c r="D27" s="2" t="s">
        <v>10</v>
      </c>
      <c r="E27" s="15">
        <v>1500</v>
      </c>
    </row>
    <row r="28" spans="1:5">
      <c r="A28" s="17">
        <v>46141</v>
      </c>
      <c r="B28" s="2" t="s">
        <v>222</v>
      </c>
      <c r="C28" s="2" t="s">
        <v>9</v>
      </c>
      <c r="D28" s="2" t="s">
        <v>10</v>
      </c>
      <c r="E28" s="15">
        <v>40000</v>
      </c>
    </row>
    <row r="29" spans="1:5">
      <c r="A29" s="17">
        <v>46142</v>
      </c>
      <c r="B29" s="2" t="s">
        <v>217</v>
      </c>
      <c r="C29" s="2" t="s">
        <v>9</v>
      </c>
      <c r="D29" s="2" t="s">
        <v>10</v>
      </c>
      <c r="E29" s="15">
        <v>31500</v>
      </c>
    </row>
  </sheetData>
  <sortState xmlns:xlrd2="http://schemas.microsoft.com/office/spreadsheetml/2017/richdata2" ref="A3:E29">
    <sortCondition ref="D3:D29" customList="공기청정기,로봇청소기,제습기,세탁세제,주방세제,즉석밥,화장지,생수"/>
    <sortCondition sortBy="fontColor" ref="A3:A29" dxfId="2"/>
    <sortCondition descending="1" sortBy="fontColor" ref="A3:A29" dxfId="1"/>
  </sortState>
  <dataConsolidate leftLabels="1" topLabels="1">
    <dataRefs count="1">
      <dataRef ref="C2:E29" sheet="분석작업-2"/>
    </dataRefs>
  </dataConsolidate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9DCCD-C00E-4547-9E21-12BDA440F217}">
  <sheetPr codeName="Sheet5"/>
  <dimension ref="A1:D19"/>
  <sheetViews>
    <sheetView workbookViewId="0">
      <selection activeCell="J15" sqref="J15"/>
    </sheetView>
  </sheetViews>
  <sheetFormatPr defaultRowHeight="16.5"/>
  <cols>
    <col min="1" max="3" width="10" customWidth="1"/>
    <col min="4" max="4" width="11.125" customWidth="1"/>
    <col min="5" max="5" width="1.5" customWidth="1"/>
    <col min="6" max="6" width="13.25" customWidth="1"/>
  </cols>
  <sheetData>
    <row r="1" spans="1:4">
      <c r="A1" t="s">
        <v>138</v>
      </c>
    </row>
    <row r="2" spans="1:4">
      <c r="A2" s="21" t="s">
        <v>225</v>
      </c>
      <c r="B2" s="21" t="s">
        <v>226</v>
      </c>
      <c r="C2" s="21" t="s">
        <v>227</v>
      </c>
      <c r="D2" s="21" t="s">
        <v>228</v>
      </c>
    </row>
    <row r="3" spans="1:4">
      <c r="A3" s="18" t="s">
        <v>229</v>
      </c>
      <c r="B3" s="18" t="s">
        <v>230</v>
      </c>
      <c r="C3" s="19">
        <v>45</v>
      </c>
      <c r="D3" s="27">
        <v>12500</v>
      </c>
    </row>
    <row r="4" spans="1:4">
      <c r="A4" s="18" t="s">
        <v>231</v>
      </c>
      <c r="B4" s="18" t="s">
        <v>232</v>
      </c>
      <c r="C4" s="19">
        <v>12</v>
      </c>
      <c r="D4" s="27">
        <v>1500</v>
      </c>
    </row>
    <row r="5" spans="1:4">
      <c r="A5" s="18" t="s">
        <v>233</v>
      </c>
      <c r="B5" s="18" t="s">
        <v>234</v>
      </c>
      <c r="C5" s="19">
        <v>28</v>
      </c>
      <c r="D5" s="27">
        <v>6200</v>
      </c>
    </row>
    <row r="6" spans="1:4">
      <c r="A6" s="18" t="s">
        <v>235</v>
      </c>
      <c r="B6" s="18" t="s">
        <v>232</v>
      </c>
      <c r="C6" s="19">
        <v>3</v>
      </c>
      <c r="D6" s="27">
        <v>0</v>
      </c>
    </row>
    <row r="7" spans="1:4">
      <c r="A7" s="18" t="s">
        <v>236</v>
      </c>
      <c r="B7" s="18" t="s">
        <v>230</v>
      </c>
      <c r="C7" s="19">
        <v>52</v>
      </c>
      <c r="D7" s="27">
        <v>18400</v>
      </c>
    </row>
    <row r="8" spans="1:4">
      <c r="A8" s="18" t="s">
        <v>237</v>
      </c>
      <c r="B8" s="18" t="s">
        <v>232</v>
      </c>
      <c r="C8" s="19">
        <v>1</v>
      </c>
      <c r="D8" s="28" t="s">
        <v>238</v>
      </c>
    </row>
    <row r="9" spans="1:4">
      <c r="A9" s="18" t="s">
        <v>239</v>
      </c>
      <c r="B9" s="18" t="s">
        <v>234</v>
      </c>
      <c r="C9" s="19">
        <v>33</v>
      </c>
      <c r="D9" s="27">
        <v>7800</v>
      </c>
    </row>
    <row r="10" spans="1:4">
      <c r="A10" s="18" t="s">
        <v>240</v>
      </c>
      <c r="B10" s="18" t="s">
        <v>230</v>
      </c>
      <c r="C10" s="19">
        <v>41</v>
      </c>
      <c r="D10" s="27">
        <v>11000</v>
      </c>
    </row>
    <row r="11" spans="1:4">
      <c r="A11" s="18" t="s">
        <v>241</v>
      </c>
      <c r="B11" s="18" t="s">
        <v>234</v>
      </c>
      <c r="C11" s="19">
        <v>22</v>
      </c>
      <c r="D11" s="27">
        <v>4500</v>
      </c>
    </row>
    <row r="12" spans="1:4">
      <c r="A12" s="18" t="s">
        <v>242</v>
      </c>
      <c r="B12" s="18" t="s">
        <v>232</v>
      </c>
      <c r="C12" s="19">
        <v>8</v>
      </c>
      <c r="D12" s="27">
        <v>800</v>
      </c>
    </row>
    <row r="13" spans="1:4">
      <c r="A13" s="18" t="s">
        <v>243</v>
      </c>
      <c r="B13" s="18" t="s">
        <v>232</v>
      </c>
      <c r="C13" s="19">
        <v>0</v>
      </c>
      <c r="D13" s="27">
        <v>0</v>
      </c>
    </row>
    <row r="14" spans="1:4">
      <c r="A14" s="18" t="s">
        <v>244</v>
      </c>
      <c r="B14" s="18" t="s">
        <v>234</v>
      </c>
      <c r="C14" s="19">
        <v>19</v>
      </c>
      <c r="D14" s="27">
        <v>3200</v>
      </c>
    </row>
    <row r="15" spans="1:4">
      <c r="A15" s="18" t="s">
        <v>245</v>
      </c>
      <c r="B15" s="18" t="s">
        <v>230</v>
      </c>
      <c r="C15" s="19">
        <v>38</v>
      </c>
      <c r="D15" s="27">
        <v>10500</v>
      </c>
    </row>
    <row r="16" spans="1:4">
      <c r="A16" s="18" t="s">
        <v>246</v>
      </c>
      <c r="B16" s="18" t="s">
        <v>232</v>
      </c>
      <c r="C16" s="19">
        <v>14</v>
      </c>
      <c r="D16" s="28" t="s">
        <v>238</v>
      </c>
    </row>
    <row r="17" spans="1:4">
      <c r="A17" s="18" t="s">
        <v>247</v>
      </c>
      <c r="B17" s="18" t="s">
        <v>232</v>
      </c>
      <c r="C17" s="19">
        <v>5</v>
      </c>
      <c r="D17" s="27">
        <v>200</v>
      </c>
    </row>
    <row r="18" spans="1:4">
      <c r="A18" s="18" t="s">
        <v>248</v>
      </c>
      <c r="B18" s="18" t="s">
        <v>234</v>
      </c>
      <c r="C18" s="19">
        <v>25</v>
      </c>
      <c r="D18" s="27">
        <v>5100</v>
      </c>
    </row>
    <row r="19" spans="1:4">
      <c r="A19" s="18" t="s">
        <v>249</v>
      </c>
      <c r="B19" s="18" t="s">
        <v>232</v>
      </c>
      <c r="C19" s="19">
        <v>9</v>
      </c>
      <c r="D19" s="27">
        <v>0</v>
      </c>
    </row>
  </sheetData>
  <phoneticPr fontId="1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313" r:id="rId4" name="Button 1">
              <controlPr defaultSize="0" print="0" autoFill="0" autoPict="0" macro="[0]!서식적용">
                <anchor moveWithCells="1" sizeWithCells="1">
                  <from>
                    <xdr:col>5</xdr:col>
                    <xdr:colOff>0</xdr:colOff>
                    <xdr:row>1</xdr:row>
                    <xdr:rowOff>0</xdr:rowOff>
                  </from>
                  <to>
                    <xdr:col>6</xdr:col>
                    <xdr:colOff>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4" r:id="rId5" name="Button 2">
              <controlPr defaultSize="0" print="0" autoFill="0" autoPict="0" macro="[0]!서식해제">
                <anchor moveWithCells="1" sizeWithCells="1">
                  <from>
                    <xdr:col>5</xdr:col>
                    <xdr:colOff>0</xdr:colOff>
                    <xdr:row>4</xdr:row>
                    <xdr:rowOff>0</xdr:rowOff>
                  </from>
                  <to>
                    <xdr:col>6</xdr:col>
                    <xdr:colOff>0</xdr:colOff>
                    <xdr:row>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C8309-9913-4453-B50D-3572127D3190}">
  <sheetPr codeName="Sheet6"/>
  <dimension ref="A2:B8"/>
  <sheetViews>
    <sheetView workbookViewId="0">
      <selection activeCell="P14" sqref="P14"/>
    </sheetView>
  </sheetViews>
  <sheetFormatPr defaultRowHeight="16.5"/>
  <cols>
    <col min="2" max="2" width="12.375" bestFit="1" customWidth="1"/>
  </cols>
  <sheetData>
    <row r="2" spans="1:2">
      <c r="A2" t="s">
        <v>256</v>
      </c>
    </row>
    <row r="3" spans="1:2">
      <c r="A3" s="2" t="s">
        <v>18</v>
      </c>
      <c r="B3" s="2" t="s">
        <v>250</v>
      </c>
    </row>
    <row r="4" spans="1:2">
      <c r="A4" s="2" t="s">
        <v>41</v>
      </c>
      <c r="B4" s="6">
        <v>45000</v>
      </c>
    </row>
    <row r="5" spans="1:2">
      <c r="A5" s="2" t="s">
        <v>251</v>
      </c>
      <c r="B5" s="6">
        <v>32000</v>
      </c>
    </row>
    <row r="6" spans="1:2">
      <c r="A6" s="2" t="s">
        <v>26</v>
      </c>
      <c r="B6" s="6">
        <v>15000</v>
      </c>
    </row>
    <row r="7" spans="1:2">
      <c r="A7" s="2" t="s">
        <v>30</v>
      </c>
      <c r="B7" s="6">
        <v>28000</v>
      </c>
    </row>
    <row r="8" spans="1:2">
      <c r="A8" s="2" t="s">
        <v>34</v>
      </c>
      <c r="B8" s="6">
        <v>18000</v>
      </c>
    </row>
  </sheetData>
  <phoneticPr fontId="1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4A8C9-2FA1-4F21-8743-7ECAE40D8D25}">
  <sheetPr codeName="Sheet7"/>
  <dimension ref="A2:G27"/>
  <sheetViews>
    <sheetView tabSelected="1" workbookViewId="0"/>
  </sheetViews>
  <sheetFormatPr defaultRowHeight="16.5"/>
  <cols>
    <col min="1" max="5" width="13" style="20" customWidth="1"/>
    <col min="6" max="7" width="9" style="20"/>
  </cols>
  <sheetData>
    <row r="2" spans="1:5" ht="26.25">
      <c r="A2" s="26" t="s">
        <v>252</v>
      </c>
    </row>
    <row r="3" spans="1:5">
      <c r="A3" s="22" t="s">
        <v>253</v>
      </c>
      <c r="B3" s="22" t="s">
        <v>257</v>
      </c>
      <c r="C3" s="22" t="s">
        <v>254</v>
      </c>
      <c r="D3" s="22" t="s">
        <v>262</v>
      </c>
      <c r="E3" s="22" t="s">
        <v>255</v>
      </c>
    </row>
    <row r="4" spans="1:5">
      <c r="A4" s="23">
        <v>46162</v>
      </c>
      <c r="B4" s="18">
        <v>1</v>
      </c>
      <c r="C4" s="18" t="s">
        <v>258</v>
      </c>
      <c r="D4" s="18" t="s">
        <v>259</v>
      </c>
      <c r="E4" s="24">
        <v>4000</v>
      </c>
    </row>
    <row r="5" spans="1:5">
      <c r="A5" s="23">
        <v>46164</v>
      </c>
      <c r="B5" s="18">
        <v>1</v>
      </c>
      <c r="C5" s="18" t="s">
        <v>260</v>
      </c>
      <c r="D5" s="18" t="s">
        <v>261</v>
      </c>
      <c r="E5" s="24">
        <v>1500</v>
      </c>
    </row>
    <row r="6" spans="1:5">
      <c r="A6" s="18">
        <v>1</v>
      </c>
      <c r="B6" s="18">
        <v>2</v>
      </c>
      <c r="C6" s="18" t="s">
        <v>258</v>
      </c>
      <c r="D6" s="18" t="s">
        <v>259</v>
      </c>
      <c r="E6" s="24">
        <v>8000</v>
      </c>
    </row>
    <row r="7" spans="1:5">
      <c r="A7" s="18">
        <v>1</v>
      </c>
      <c r="B7" s="18">
        <v>2</v>
      </c>
      <c r="C7" s="18" t="s">
        <v>258</v>
      </c>
      <c r="D7" s="18" t="s">
        <v>261</v>
      </c>
      <c r="E7" s="24">
        <v>5000</v>
      </c>
    </row>
    <row r="8" spans="1:5">
      <c r="A8" s="18">
        <v>1</v>
      </c>
      <c r="B8" s="18">
        <v>2</v>
      </c>
      <c r="C8" s="18" t="s">
        <v>260</v>
      </c>
      <c r="D8" s="18" t="s">
        <v>261</v>
      </c>
      <c r="E8" s="24">
        <v>3000</v>
      </c>
    </row>
    <row r="9" spans="1:5">
      <c r="A9" s="18">
        <v>1</v>
      </c>
      <c r="B9" s="18">
        <v>2</v>
      </c>
      <c r="C9" s="18" t="s">
        <v>260</v>
      </c>
      <c r="D9" s="18" t="s">
        <v>259</v>
      </c>
      <c r="E9" s="24">
        <v>4800</v>
      </c>
    </row>
    <row r="10" spans="1:5">
      <c r="A10" s="18"/>
      <c r="B10" s="18"/>
      <c r="C10" s="18"/>
      <c r="D10" s="18"/>
      <c r="E10" s="24"/>
    </row>
    <row r="11" spans="1:5">
      <c r="A11" s="18"/>
      <c r="B11" s="18"/>
      <c r="C11" s="18"/>
      <c r="D11" s="18"/>
      <c r="E11" s="24"/>
    </row>
    <row r="12" spans="1:5">
      <c r="A12" s="18"/>
      <c r="B12" s="18"/>
      <c r="C12" s="18"/>
      <c r="D12" s="18"/>
      <c r="E12" s="24"/>
    </row>
    <row r="13" spans="1:5">
      <c r="A13" s="18"/>
      <c r="B13" s="18"/>
      <c r="C13" s="18"/>
      <c r="D13" s="18"/>
      <c r="E13" s="24"/>
    </row>
    <row r="14" spans="1:5">
      <c r="A14" s="18"/>
      <c r="B14" s="18"/>
      <c r="C14" s="18"/>
      <c r="D14" s="18"/>
      <c r="E14" s="24"/>
    </row>
    <row r="15" spans="1:5">
      <c r="A15" s="18"/>
      <c r="B15" s="18"/>
      <c r="C15" s="18"/>
      <c r="D15" s="18"/>
      <c r="E15" s="24"/>
    </row>
    <row r="16" spans="1:5">
      <c r="A16" s="18"/>
      <c r="B16" s="18"/>
      <c r="C16" s="18"/>
      <c r="D16" s="18"/>
      <c r="E16" s="24"/>
    </row>
    <row r="17" spans="1:5">
      <c r="A17" s="18"/>
      <c r="B17" s="18"/>
      <c r="C17" s="18"/>
      <c r="D17" s="18"/>
      <c r="E17" s="24"/>
    </row>
    <row r="18" spans="1:5">
      <c r="A18" s="18"/>
      <c r="B18" s="18"/>
      <c r="C18" s="18"/>
      <c r="D18" s="18"/>
      <c r="E18" s="24"/>
    </row>
    <row r="19" spans="1:5">
      <c r="A19" s="18"/>
      <c r="B19" s="18"/>
      <c r="C19" s="18"/>
      <c r="D19" s="18"/>
      <c r="E19" s="24"/>
    </row>
    <row r="20" spans="1:5">
      <c r="A20" s="18"/>
      <c r="B20" s="18"/>
      <c r="C20" s="18"/>
      <c r="D20" s="18"/>
      <c r="E20" s="24"/>
    </row>
    <row r="21" spans="1:5">
      <c r="A21" s="18"/>
      <c r="B21" s="18"/>
      <c r="C21" s="18"/>
      <c r="D21" s="18"/>
      <c r="E21" s="24"/>
    </row>
    <row r="22" spans="1:5">
      <c r="A22" s="18"/>
      <c r="B22" s="18"/>
      <c r="C22" s="18"/>
      <c r="D22" s="18"/>
      <c r="E22" s="24"/>
    </row>
    <row r="23" spans="1:5">
      <c r="A23" s="18"/>
      <c r="B23" s="18"/>
      <c r="C23" s="18"/>
      <c r="D23" s="18"/>
      <c r="E23" s="24"/>
    </row>
    <row r="24" spans="1:5">
      <c r="A24" s="18"/>
      <c r="B24" s="18"/>
      <c r="C24" s="18"/>
      <c r="D24" s="18"/>
      <c r="E24" s="24"/>
    </row>
    <row r="25" spans="1:5">
      <c r="A25" s="18"/>
      <c r="B25" s="18"/>
      <c r="C25" s="18"/>
      <c r="D25" s="18"/>
      <c r="E25" s="24"/>
    </row>
    <row r="26" spans="1:5">
      <c r="A26" s="18"/>
      <c r="B26" s="18"/>
      <c r="C26" s="18"/>
      <c r="D26" s="18"/>
      <c r="E26" s="24"/>
    </row>
    <row r="27" spans="1:5">
      <c r="A27" s="18"/>
      <c r="B27" s="18"/>
      <c r="C27" s="18"/>
      <c r="D27" s="18"/>
      <c r="E27" s="24"/>
    </row>
  </sheetData>
  <phoneticPr fontId="1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8193" r:id="rId3" name="cmd대여등록">
          <controlPr defaultSize="0" autoLine="0" r:id="rId4">
            <anchor moveWithCells="1">
              <from>
                <xdr:col>5</xdr:col>
                <xdr:colOff>400050</xdr:colOff>
                <xdr:row>1</xdr:row>
                <xdr:rowOff>85725</xdr:rowOff>
              </from>
              <to>
                <xdr:col>7</xdr:col>
                <xdr:colOff>19050</xdr:colOff>
                <xdr:row>2</xdr:row>
                <xdr:rowOff>142875</xdr:rowOff>
              </to>
            </anchor>
          </controlPr>
        </control>
      </mc:Choice>
      <mc:Fallback>
        <control shapeId="8193" r:id="rId3" name="cmd대여등록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3</vt:i4>
      </vt:variant>
    </vt:vector>
  </HeadingPairs>
  <TitlesOfParts>
    <vt:vector size="11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  <vt:lpstr>'기본작업-2'!Print_Titles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okmii</dc:creator>
  <cp:lastModifiedBy>은주 송</cp:lastModifiedBy>
  <cp:lastPrinted>2026-10-24T05:33:10Z</cp:lastPrinted>
  <dcterms:created xsi:type="dcterms:W3CDTF">2024-02-20T09:18:11Z</dcterms:created>
  <dcterms:modified xsi:type="dcterms:W3CDTF">2026-10-24T06:59:50Z</dcterms:modified>
</cp:coreProperties>
</file>