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6cfa28d3acb204/바탕 화면/"/>
    </mc:Choice>
  </mc:AlternateContent>
  <xr:revisionPtr revIDLastSave="235" documentId="8_{13E1404C-86D3-4B1E-ABCC-A351FEF9DAE9}" xr6:coauthVersionLast="47" xr6:coauthVersionMax="47" xr10:uidLastSave="{A43B1B33-29CD-48DF-B7C3-261595B1CA58}"/>
  <bookViews>
    <workbookView xWindow="-108" yWindow="-108" windowWidth="23256" windowHeight="12576" activeTab="1" xr2:uid="{17D654B6-B474-4DAC-8147-1950BFD639F6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<sst xmlns="http://schemas.openxmlformats.org/spreadsheetml/2006/main" count="118" uniqueCount="53">
  <si>
    <t>상품코드</t>
    <phoneticPr fontId="1" type="noConversion"/>
  </si>
  <si>
    <t>상품명</t>
    <phoneticPr fontId="1" type="noConversion"/>
  </si>
  <si>
    <t>구분</t>
  </si>
  <si>
    <t>구분</t>
    <phoneticPr fontId="1" type="noConversion"/>
  </si>
  <si>
    <t>M25-02</t>
    <phoneticPr fontId="1" type="noConversion"/>
  </si>
  <si>
    <t>B29-03</t>
    <phoneticPr fontId="1" type="noConversion"/>
  </si>
  <si>
    <t>B32-02</t>
    <phoneticPr fontId="1" type="noConversion"/>
  </si>
  <si>
    <t>S19-01</t>
    <phoneticPr fontId="1" type="noConversion"/>
  </si>
  <si>
    <t>M20-02</t>
    <phoneticPr fontId="1" type="noConversion"/>
  </si>
  <si>
    <t>B37-02</t>
    <phoneticPr fontId="1" type="noConversion"/>
  </si>
  <si>
    <t>M15-01</t>
    <phoneticPr fontId="1" type="noConversion"/>
  </si>
  <si>
    <t>M14-03</t>
    <phoneticPr fontId="1" type="noConversion"/>
  </si>
  <si>
    <t>백진주 쌀</t>
  </si>
  <si>
    <t>백진주 쌀</t>
    <phoneticPr fontId="1" type="noConversion"/>
  </si>
  <si>
    <t>살치살 스테이크</t>
    <phoneticPr fontId="1" type="noConversion"/>
  </si>
  <si>
    <t>딱새우</t>
    <phoneticPr fontId="1" type="noConversion"/>
  </si>
  <si>
    <t>등심 스테이크</t>
    <phoneticPr fontId="1" type="noConversion"/>
  </si>
  <si>
    <t>돌산 갓김치</t>
    <phoneticPr fontId="1" type="noConversion"/>
  </si>
  <si>
    <t>랍스터 테일</t>
    <phoneticPr fontId="1" type="noConversion"/>
  </si>
  <si>
    <t>대봉 곶감</t>
    <phoneticPr fontId="1" type="noConversion"/>
  </si>
  <si>
    <t>황토 고구마</t>
    <phoneticPr fontId="1" type="noConversion"/>
  </si>
  <si>
    <t>농산물</t>
  </si>
  <si>
    <t>농산물</t>
    <phoneticPr fontId="1" type="noConversion"/>
  </si>
  <si>
    <t>수산물</t>
  </si>
  <si>
    <t>수산물</t>
    <phoneticPr fontId="1" type="noConversion"/>
  </si>
  <si>
    <t>축산물</t>
  </si>
  <si>
    <t>축산물</t>
    <phoneticPr fontId="1" type="noConversion"/>
  </si>
  <si>
    <t>단가
(단위:원)</t>
    <phoneticPr fontId="1" type="noConversion"/>
  </si>
  <si>
    <t>전월판매량</t>
    <phoneticPr fontId="1" type="noConversion"/>
  </si>
  <si>
    <t>당월판매량</t>
  </si>
  <si>
    <t>당월판매량</t>
    <phoneticPr fontId="1" type="noConversion"/>
  </si>
  <si>
    <t>포장
단위</t>
    <phoneticPr fontId="1" type="noConversion"/>
  </si>
  <si>
    <t>지역</t>
    <phoneticPr fontId="1" type="noConversion"/>
  </si>
  <si>
    <t>비고</t>
    <phoneticPr fontId="1" type="noConversion"/>
  </si>
  <si>
    <t>20kg</t>
    <phoneticPr fontId="1" type="noConversion"/>
  </si>
  <si>
    <t>500g</t>
    <phoneticPr fontId="1" type="noConversion"/>
  </si>
  <si>
    <t>1kg</t>
    <phoneticPr fontId="1" type="noConversion"/>
  </si>
  <si>
    <t>2kg</t>
    <phoneticPr fontId="1" type="noConversion"/>
  </si>
  <si>
    <t>480g</t>
    <phoneticPr fontId="1" type="noConversion"/>
  </si>
  <si>
    <t>30구</t>
    <phoneticPr fontId="1" type="noConversion"/>
  </si>
  <si>
    <t>10kg</t>
    <phoneticPr fontId="1" type="noConversion"/>
  </si>
  <si>
    <t>최대 전월판매량</t>
    <phoneticPr fontId="1" type="noConversion"/>
  </si>
  <si>
    <t>수산물 특산품 수</t>
    <phoneticPr fontId="1" type="noConversion"/>
  </si>
  <si>
    <t>농산물 당월판매량의 평균</t>
    <phoneticPr fontId="1" type="noConversion"/>
  </si>
  <si>
    <t>&lt;=2000</t>
    <phoneticPr fontId="1" type="noConversion"/>
  </si>
  <si>
    <t>&lt;&gt;수산물</t>
    <phoneticPr fontId="1" type="noConversion"/>
  </si>
  <si>
    <t>총합계</t>
  </si>
  <si>
    <t>개수 : 상품명</t>
  </si>
  <si>
    <t>1-1000</t>
  </si>
  <si>
    <t>1001-2000</t>
  </si>
  <si>
    <t>2001-3000</t>
  </si>
  <si>
    <t>**</t>
  </si>
  <si>
    <t>평균 : 단가(단위:원)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</si>
</sst>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EA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&quot;EA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latin typeface="굴림" panose="020B0600000101010101" pitchFamily="50" charset="-127"/>
                <a:ea typeface="굴림" panose="020B0600000101010101" pitchFamily="50" charset="-127"/>
              </a:rPr>
              <a:t>농산물 및 축산물의 판매 현황</a:t>
            </a:r>
            <a:endParaRPr lang="ko-KR" sz="2000" b="1">
              <a:latin typeface="굴림" panose="020B0600000101010101" pitchFamily="50" charset="-127"/>
              <a:ea typeface="굴림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(제1작업!$C$5:$C$6,제1작업!$C$8,제1작업!$C$9,제1작업!$C$11:$C$12)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(제1작업!$E$5:$E$6,제1작업!$E$8,제1작업!$E$9,제1작업!$E$11:$E$12)</c:f>
              <c:numCache>
                <c:formatCode>#,##0_ 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4-4147-9EB0-D61CDA93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7701647"/>
        <c:axId val="1377702127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64-4147-9EB0-D61CDA9333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(제1작업!$C$5:$C$6,제1작업!$C$8,제1작업!$C$9,제1작업!$C$11:$C$12)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(제1작업!$G$5:$G$6,제1작업!$G$8,제1작업!$G$9,제1작업!$G$11:$G$12)</c:f>
              <c:numCache>
                <c:formatCode>#,##0"EA"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4-4147-9EB0-D61CDA93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07471"/>
        <c:axId val="1754477231"/>
      </c:lineChart>
      <c:catAx>
        <c:axId val="13777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shade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77702127"/>
        <c:crosses val="autoZero"/>
        <c:auto val="1"/>
        <c:lblAlgn val="ctr"/>
        <c:lblOffset val="100"/>
        <c:noMultiLvlLbl val="0"/>
      </c:catAx>
      <c:valAx>
        <c:axId val="1377702127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77701647"/>
        <c:crosses val="autoZero"/>
        <c:crossBetween val="between"/>
        <c:majorUnit val="20000"/>
      </c:valAx>
      <c:valAx>
        <c:axId val="1754477231"/>
        <c:scaling>
          <c:orientation val="minMax"/>
        </c:scaling>
        <c:delete val="0"/>
        <c:axPos val="r"/>
        <c:numFmt formatCode="#,##0&quot;EA&quot;" sourceLinked="1"/>
        <c:majorTickMark val="out"/>
        <c:minorTickMark val="none"/>
        <c:tickLblPos val="nextTo"/>
        <c:spPr>
          <a:noFill/>
          <a:ln>
            <a:solidFill>
              <a:schemeClr val="accent1">
                <a:shade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54507471"/>
        <c:crosses val="max"/>
        <c:crossBetween val="between"/>
        <c:majorUnit val="600"/>
      </c:valAx>
      <c:catAx>
        <c:axId val="17545074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447723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FABDE5-F8E1-4447-B3A1-2D0E22D5AD0C}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6</xdr:col>
      <xdr:colOff>464820</xdr:colOff>
      <xdr:row>2</xdr:row>
      <xdr:rowOff>167640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88DF1D8D-ED99-84E8-A5A7-61710DDBBDA6}"/>
            </a:ext>
          </a:extLst>
        </xdr:cNvPr>
        <xdr:cNvSpPr/>
      </xdr:nvSpPr>
      <xdr:spPr>
        <a:xfrm>
          <a:off x="129540" y="114300"/>
          <a:ext cx="4411980" cy="571500"/>
        </a:xfrm>
        <a:prstGeom prst="wave">
          <a:avLst/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 kern="12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</a:p>
      </xdr:txBody>
    </xdr:sp>
    <xdr:clientData/>
  </xdr:twoCellAnchor>
  <xdr:twoCellAnchor editAs="oneCell">
    <xdr:from>
      <xdr:col>6</xdr:col>
      <xdr:colOff>571500</xdr:colOff>
      <xdr:row>0</xdr:row>
      <xdr:rowOff>68580</xdr:rowOff>
    </xdr:from>
    <xdr:to>
      <xdr:col>10</xdr:col>
      <xdr:colOff>22860</xdr:colOff>
      <xdr:row>2</xdr:row>
      <xdr:rowOff>198120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D6AA2F63-A520-EC09-E065-5D8782F7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8580"/>
          <a:ext cx="240792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6910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0FA05A8-C557-4194-3456-5F5BEE117A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0.4812</cdr:x>
      <cdr:y>0.17725</cdr:y>
    </cdr:from>
    <cdr:to>
      <cdr:x>0.6432</cdr:x>
      <cdr:y>0.26736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C5CFA2BF-32E6-125C-7FB4-D7C90A26DFA9}"/>
            </a:ext>
          </a:extLst>
        </cdr:cNvPr>
        <cdr:cNvSpPr/>
      </cdr:nvSpPr>
      <cdr:spPr>
        <a:xfrm xmlns:a="http://schemas.openxmlformats.org/drawingml/2006/main">
          <a:off x="4473390" y="1075764"/>
          <a:ext cx="1506070" cy="546847"/>
        </a:xfrm>
        <a:prstGeom xmlns:a="http://schemas.openxmlformats.org/drawingml/2006/main" prst="wedgeEllipseCallout">
          <a:avLst>
            <a:gd name="adj1" fmla="val 80953"/>
            <a:gd name="adj2" fmla="val -3074"/>
          </a:avLst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판매량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65.891672569443" createdVersion="8" refreshedVersion="8" minRefreshableVersion="3" recordCount="8" xr:uid="{89C4B7D5-0123-4E7D-BEE1-B95F3CE4C421}">
  <cacheSource type="worksheet">
    <worksheetSource ref="C4:G12" sheet="제1작업"/>
  </cacheSource>
  <cacheFields count="5">
    <cacheField name="상품명" numFmtId="0">
      <sharedItems/>
    </cacheField>
    <cacheField name="구분" numFmtId="0">
      <sharedItems count="3">
        <s v="농산물"/>
        <s v="축산물"/>
        <s v="수산물"/>
      </sharedItems>
    </cacheField>
    <cacheField name="단가_x000a_(단위:원)" numFmtId="176">
      <sharedItems containsSemiMixedTypes="0" containsString="0" containsNumber="1" containsInteger="1" minValue="13900" maxValue="80000"/>
    </cacheField>
    <cacheField name="전월판매량" numFmtId="177">
      <sharedItems containsSemiMixedTypes="0" containsString="0" containsNumber="1" containsInteger="1" minValue="24" maxValue="2361"/>
    </cacheField>
    <cacheField name="당월판매량" numFmtId="177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4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백진주 쌀"/>
    <x v="0"/>
    <n v="70000"/>
    <n v="1820"/>
    <x v="0"/>
  </r>
  <r>
    <s v="살치살 스테이크"/>
    <x v="1"/>
    <n v="30000"/>
    <n v="1892"/>
    <x v="1"/>
  </r>
  <r>
    <s v="딱새우"/>
    <x v="2"/>
    <n v="13900"/>
    <n v="891"/>
    <x v="2"/>
  </r>
  <r>
    <s v="등심 스테이크"/>
    <x v="1"/>
    <n v="36000"/>
    <n v="1020"/>
    <x v="3"/>
  </r>
  <r>
    <s v="돌산 갓김치"/>
    <x v="0"/>
    <n v="19000"/>
    <n v="1457"/>
    <x v="4"/>
  </r>
  <r>
    <s v="랍스터 테일"/>
    <x v="2"/>
    <n v="32000"/>
    <n v="24"/>
    <x v="5"/>
  </r>
  <r>
    <s v="대봉 곶감"/>
    <x v="0"/>
    <n v="80000"/>
    <n v="2361"/>
    <x v="6"/>
  </r>
  <r>
    <s v="황토 고구마"/>
    <x v="0"/>
    <n v="27500"/>
    <n v="94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769DB7-6BE5-45F0-BF3F-3ADD2EEF5E58}" name="피벗 테이블2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당월판매량" colHeaderCaption="구분">
  <location ref="B2:H8" firstHeaderRow="1" firstDataRow="3" firstDataCol="1"/>
  <pivotFields count="5">
    <pivotField dataField="1" showAll="0"/>
    <pivotField axis="axisCol" showAll="0" sortType="descending">
      <items count="4">
        <item x="1"/>
        <item x="2"/>
        <item x="0"/>
        <item t="default"/>
      </items>
    </pivotField>
    <pivotField dataField="1" numFmtId="176" showAll="0"/>
    <pivotField numFmtId="177" showAll="0"/>
    <pivotField axis="axisRow" numFmtId="177" showAll="0">
      <items count="6">
        <item x="0"/>
        <item x="1"/>
        <item x="2"/>
        <item x="3"/>
        <item x="4"/>
        <item t="default"/>
      </items>
    </pivotField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0" subtotal="count" baseField="0" baseItem="0"/>
    <dataField name="평균 : 단가(단위:원)" fld="2" subtotal="average" baseField="4" baseItem="1" numFmtId="176"/>
  </dataFields>
  <formats count="6">
    <format dxfId="7">
      <pivotArea field="4" type="button" dataOnly="0" labelOnly="1" outline="0" axis="axisRow" fieldPosition="0"/>
    </format>
    <format dxfId="6">
      <pivotArea dataOnly="0" labelOnly="1" fieldPosition="0">
        <references count="1">
          <reference field="4" count="3">
            <x v="1"/>
            <x v="2"/>
            <x v="3"/>
          </reference>
        </references>
      </pivotArea>
    </format>
    <format dxfId="5">
      <pivotArea collapsedLevelsAreSubtotals="1" fieldPosition="0">
        <references count="3">
          <reference field="4294967294" count="2" selected="0">
            <x v="0"/>
            <x v="1"/>
          </reference>
          <reference field="1" count="2" selected="0">
            <x v="0"/>
            <x v="1"/>
          </reference>
          <reference field="4" count="1">
            <x v="3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4" count="1">
            <x v="1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1">
            <x v="1"/>
          </reference>
        </references>
      </pivotArea>
    </format>
    <format dxfId="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1D3D2E-A4F9-4E94-A59B-BA792C0CC034}" name="표1" displayName="표1" ref="B18:D22" totalsRowShown="0" tableBorderDxfId="11">
  <autoFilter ref="B18:D22" xr:uid="{991D3D2E-A4F9-4E94-A59B-BA792C0CC034}">
    <filterColumn colId="0" hiddenButton="1"/>
    <filterColumn colId="1" hiddenButton="1"/>
    <filterColumn colId="2" hiddenButton="1"/>
  </autoFilter>
  <tableColumns count="3">
    <tableColumn id="1" xr3:uid="{CF656962-7F4D-417C-972F-DB2D421273E9}" name="구분" dataDxfId="10"/>
    <tableColumn id="2" xr3:uid="{ED800139-4ADB-4CDC-8362-161ADC8C103B}" name="단가_x000a_(단위:원)" dataDxfId="9"/>
    <tableColumn id="3" xr3:uid="{AB7DCA76-1877-49C4-A02C-F504EA0209D3}" name="당월판매량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8A19-BA6D-4DC3-AD71-83A424D619C5}">
  <dimension ref="B1:J14"/>
  <sheetViews>
    <sheetView workbookViewId="0">
      <selection activeCell="N5" sqref="N5"/>
    </sheetView>
  </sheetViews>
  <sheetFormatPr defaultRowHeight="14.4" x14ac:dyDescent="0.4"/>
  <cols>
    <col min="1" max="1" width="1.69921875" style="1" customWidth="1"/>
    <col min="2" max="2" width="8.796875" style="1"/>
    <col min="3" max="3" width="15" style="1" bestFit="1" customWidth="1"/>
    <col min="4" max="5" width="8.796875" style="1"/>
    <col min="6" max="7" width="10.3984375" style="1" bestFit="1" customWidth="1"/>
    <col min="8" max="8" width="9.19921875" style="1" customWidth="1"/>
    <col min="9" max="9" width="10.3984375" style="1" bestFit="1" customWidth="1"/>
    <col min="10" max="11" width="8.796875" style="1"/>
    <col min="12" max="12" width="5.09765625" style="1" customWidth="1"/>
    <col min="13" max="16384" width="8.796875" style="1"/>
  </cols>
  <sheetData>
    <row r="1" spans="2:10" ht="20.399999999999999" customHeight="1" x14ac:dyDescent="0.4"/>
    <row r="2" spans="2:10" ht="20.399999999999999" customHeight="1" x14ac:dyDescent="0.4"/>
    <row r="3" spans="2:10" ht="20.399999999999999" customHeight="1" thickBot="1" x14ac:dyDescent="0.45"/>
    <row r="4" spans="2:10" ht="29.4" thickBot="1" x14ac:dyDescent="0.45">
      <c r="B4" s="19" t="s">
        <v>0</v>
      </c>
      <c r="C4" s="20" t="s">
        <v>1</v>
      </c>
      <c r="D4" s="20" t="s">
        <v>3</v>
      </c>
      <c r="E4" s="21" t="s">
        <v>27</v>
      </c>
      <c r="F4" s="20" t="s">
        <v>28</v>
      </c>
      <c r="G4" s="20" t="s">
        <v>30</v>
      </c>
      <c r="H4" s="21" t="s">
        <v>31</v>
      </c>
      <c r="I4" s="20" t="s">
        <v>32</v>
      </c>
      <c r="J4" s="22" t="s">
        <v>33</v>
      </c>
    </row>
    <row r="5" spans="2:10" ht="17.399999999999999" customHeight="1" x14ac:dyDescent="0.4">
      <c r="B5" s="6" t="s">
        <v>4</v>
      </c>
      <c r="C5" s="7" t="s">
        <v>13</v>
      </c>
      <c r="D5" s="7" t="s">
        <v>22</v>
      </c>
      <c r="E5" s="14">
        <v>70000</v>
      </c>
      <c r="F5" s="24">
        <v>1820</v>
      </c>
      <c r="G5" s="24">
        <v>2045</v>
      </c>
      <c r="H5" s="15" t="s">
        <v>34</v>
      </c>
      <c r="I5" s="7" t="str">
        <f>CHOOSE(RIGHT(B5,1),"경기","전라","충청")</f>
        <v>전라</v>
      </c>
      <c r="J5" s="8" t="str">
        <f>IF(AND(F5&gt;=1000,F5&gt;G5),"▼","")</f>
        <v/>
      </c>
    </row>
    <row r="6" spans="2:10" ht="17.399999999999999" customHeight="1" x14ac:dyDescent="0.4">
      <c r="B6" s="9" t="s">
        <v>5</v>
      </c>
      <c r="C6" s="2" t="s">
        <v>14</v>
      </c>
      <c r="D6" s="2" t="s">
        <v>26</v>
      </c>
      <c r="E6" s="3">
        <v>30000</v>
      </c>
      <c r="F6" s="25">
        <v>1892</v>
      </c>
      <c r="G6" s="25">
        <v>1520</v>
      </c>
      <c r="H6" s="4" t="s">
        <v>35</v>
      </c>
      <c r="I6" s="2" t="str">
        <f t="shared" ref="I6:I12" si="0">CHOOSE(RIGHT(B6,1),"경기","전라","충청")</f>
        <v>충청</v>
      </c>
      <c r="J6" s="10" t="str">
        <f t="shared" ref="J6:J12" si="1">IF(AND(F6&gt;=1000,F6&gt;G6),"▼","")</f>
        <v>▼</v>
      </c>
    </row>
    <row r="7" spans="2:10" ht="17.399999999999999" customHeight="1" x14ac:dyDescent="0.4">
      <c r="B7" s="9" t="s">
        <v>6</v>
      </c>
      <c r="C7" s="2" t="s">
        <v>15</v>
      </c>
      <c r="D7" s="2" t="s">
        <v>24</v>
      </c>
      <c r="E7" s="3">
        <v>13900</v>
      </c>
      <c r="F7" s="25">
        <v>891</v>
      </c>
      <c r="G7" s="25">
        <v>950</v>
      </c>
      <c r="H7" s="4" t="s">
        <v>36</v>
      </c>
      <c r="I7" s="2" t="str">
        <f t="shared" si="0"/>
        <v>전라</v>
      </c>
      <c r="J7" s="10" t="str">
        <f t="shared" si="1"/>
        <v/>
      </c>
    </row>
    <row r="8" spans="2:10" ht="17.399999999999999" customHeight="1" x14ac:dyDescent="0.4">
      <c r="B8" s="9" t="s">
        <v>7</v>
      </c>
      <c r="C8" s="2" t="s">
        <v>16</v>
      </c>
      <c r="D8" s="2" t="s">
        <v>26</v>
      </c>
      <c r="E8" s="3">
        <v>36000</v>
      </c>
      <c r="F8" s="25">
        <v>1020</v>
      </c>
      <c r="G8" s="25">
        <v>805</v>
      </c>
      <c r="H8" s="4" t="s">
        <v>35</v>
      </c>
      <c r="I8" s="2" t="str">
        <f t="shared" si="0"/>
        <v>경기</v>
      </c>
      <c r="J8" s="10" t="str">
        <f t="shared" si="1"/>
        <v>▼</v>
      </c>
    </row>
    <row r="9" spans="2:10" ht="17.399999999999999" customHeight="1" x14ac:dyDescent="0.4">
      <c r="B9" s="9" t="s">
        <v>8</v>
      </c>
      <c r="C9" s="2" t="s">
        <v>17</v>
      </c>
      <c r="D9" s="2" t="s">
        <v>22</v>
      </c>
      <c r="E9" s="3">
        <v>19000</v>
      </c>
      <c r="F9" s="25">
        <v>1457</v>
      </c>
      <c r="G9" s="25">
        <v>1852</v>
      </c>
      <c r="H9" s="4" t="s">
        <v>37</v>
      </c>
      <c r="I9" s="2" t="str">
        <f t="shared" si="0"/>
        <v>전라</v>
      </c>
      <c r="J9" s="10" t="str">
        <f t="shared" si="1"/>
        <v/>
      </c>
    </row>
    <row r="10" spans="2:10" ht="17.399999999999999" customHeight="1" x14ac:dyDescent="0.4">
      <c r="B10" s="9" t="s">
        <v>9</v>
      </c>
      <c r="C10" s="2" t="s">
        <v>18</v>
      </c>
      <c r="D10" s="2" t="s">
        <v>24</v>
      </c>
      <c r="E10" s="3">
        <v>32000</v>
      </c>
      <c r="F10" s="25">
        <v>824</v>
      </c>
      <c r="G10" s="25">
        <v>1820</v>
      </c>
      <c r="H10" s="4" t="s">
        <v>38</v>
      </c>
      <c r="I10" s="2" t="str">
        <f t="shared" si="0"/>
        <v>전라</v>
      </c>
      <c r="J10" s="10" t="str">
        <f t="shared" si="1"/>
        <v/>
      </c>
    </row>
    <row r="11" spans="2:10" ht="17.399999999999999" customHeight="1" x14ac:dyDescent="0.4">
      <c r="B11" s="9" t="s">
        <v>10</v>
      </c>
      <c r="C11" s="2" t="s">
        <v>19</v>
      </c>
      <c r="D11" s="2" t="s">
        <v>22</v>
      </c>
      <c r="E11" s="3">
        <v>80000</v>
      </c>
      <c r="F11" s="25">
        <v>2361</v>
      </c>
      <c r="G11" s="25">
        <v>2505</v>
      </c>
      <c r="H11" s="4" t="s">
        <v>39</v>
      </c>
      <c r="I11" s="2" t="str">
        <f t="shared" si="0"/>
        <v>경기</v>
      </c>
      <c r="J11" s="10" t="str">
        <f t="shared" si="1"/>
        <v/>
      </c>
    </row>
    <row r="12" spans="2:10" ht="17.399999999999999" customHeight="1" thickBot="1" x14ac:dyDescent="0.45">
      <c r="B12" s="16" t="s">
        <v>11</v>
      </c>
      <c r="C12" s="11" t="s">
        <v>20</v>
      </c>
      <c r="D12" s="11" t="s">
        <v>22</v>
      </c>
      <c r="E12" s="17">
        <v>27500</v>
      </c>
      <c r="F12" s="26">
        <v>941</v>
      </c>
      <c r="G12" s="26">
        <v>1653</v>
      </c>
      <c r="H12" s="18" t="s">
        <v>40</v>
      </c>
      <c r="I12" s="11" t="str">
        <f t="shared" si="0"/>
        <v>충청</v>
      </c>
      <c r="J12" s="12" t="str">
        <f t="shared" si="1"/>
        <v/>
      </c>
    </row>
    <row r="13" spans="2:10" ht="17.399999999999999" customHeight="1" x14ac:dyDescent="0.4">
      <c r="B13" s="44" t="s">
        <v>41</v>
      </c>
      <c r="C13" s="45"/>
      <c r="D13" s="46"/>
      <c r="E13" s="5">
        <f>MAX(전월판매량)</f>
        <v>2361</v>
      </c>
      <c r="F13" s="48"/>
      <c r="G13" s="47" t="s">
        <v>43</v>
      </c>
      <c r="H13" s="47"/>
      <c r="I13" s="47"/>
      <c r="J13" s="13">
        <f>ROUNDDOWN(DAVERAGE(D4:G12,4,D4:D5),0)</f>
        <v>2013</v>
      </c>
    </row>
    <row r="14" spans="2:10" ht="17.399999999999999" customHeight="1" thickBot="1" x14ac:dyDescent="0.45">
      <c r="B14" s="41" t="s">
        <v>42</v>
      </c>
      <c r="C14" s="42"/>
      <c r="D14" s="43"/>
      <c r="E14" s="11" t="str">
        <f>COUNTIF(D4:D12,"수산물")&amp;"개"</f>
        <v>2개</v>
      </c>
      <c r="F14" s="49"/>
      <c r="G14" s="23" t="s">
        <v>1</v>
      </c>
      <c r="H14" s="11" t="s">
        <v>12</v>
      </c>
      <c r="I14" s="23" t="s">
        <v>30</v>
      </c>
      <c r="J14" s="12">
        <f>VLOOKUP(H14,C4:G12,5,0)</f>
        <v>2045</v>
      </c>
    </row>
  </sheetData>
  <mergeCells count="4">
    <mergeCell ref="B14:D14"/>
    <mergeCell ref="B13:D13"/>
    <mergeCell ref="G13:I13"/>
    <mergeCell ref="F13:F14"/>
  </mergeCells>
  <phoneticPr fontId="1" type="noConversion"/>
  <conditionalFormatting sqref="B5:J12">
    <cfRule type="expression" dxfId="1" priority="1">
      <formula>$G5&gt;=2000</formula>
    </cfRule>
  </conditionalFormatting>
  <dataValidations count="1">
    <dataValidation type="list" allowBlank="1" showInputMessage="1" showErrorMessage="1" sqref="H14" xr:uid="{CFDC8EDD-47C0-4243-B958-6F13EB6A5C52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6188-0E27-47DF-8388-2F2DD480EC08}">
  <dimension ref="B1:H22"/>
  <sheetViews>
    <sheetView tabSelected="1" topLeftCell="A6" workbookViewId="0">
      <selection activeCell="B20" sqref="B20"/>
    </sheetView>
  </sheetViews>
  <sheetFormatPr defaultRowHeight="17.399999999999999" x14ac:dyDescent="0.4"/>
  <cols>
    <col min="1" max="1" width="1.69921875" customWidth="1"/>
    <col min="3" max="3" width="15" bestFit="1" customWidth="1"/>
    <col min="6" max="7" width="10.3984375" bestFit="1" customWidth="1"/>
    <col min="8" max="8" width="9.19921875" customWidth="1"/>
  </cols>
  <sheetData>
    <row r="1" spans="2:8" ht="18" thickBot="1" x14ac:dyDescent="0.45"/>
    <row r="2" spans="2:8" ht="29.4" thickBot="1" x14ac:dyDescent="0.45">
      <c r="B2" s="19" t="s">
        <v>0</v>
      </c>
      <c r="C2" s="20" t="s">
        <v>1</v>
      </c>
      <c r="D2" s="20" t="s">
        <v>3</v>
      </c>
      <c r="E2" s="21" t="s">
        <v>27</v>
      </c>
      <c r="F2" s="20" t="s">
        <v>28</v>
      </c>
      <c r="G2" s="20" t="s">
        <v>30</v>
      </c>
      <c r="H2" s="21" t="s">
        <v>31</v>
      </c>
    </row>
    <row r="3" spans="2:8" x14ac:dyDescent="0.4">
      <c r="B3" s="6" t="s">
        <v>4</v>
      </c>
      <c r="C3" s="7" t="s">
        <v>13</v>
      </c>
      <c r="D3" s="7" t="s">
        <v>22</v>
      </c>
      <c r="E3" s="14">
        <v>70000</v>
      </c>
      <c r="F3" s="24">
        <v>1820</v>
      </c>
      <c r="G3" s="24">
        <v>2045</v>
      </c>
      <c r="H3" s="15" t="s">
        <v>34</v>
      </c>
    </row>
    <row r="4" spans="2:8" x14ac:dyDescent="0.4">
      <c r="B4" s="9" t="s">
        <v>5</v>
      </c>
      <c r="C4" s="2" t="s">
        <v>14</v>
      </c>
      <c r="D4" s="2" t="s">
        <v>26</v>
      </c>
      <c r="E4" s="3">
        <v>30000</v>
      </c>
      <c r="F4" s="25">
        <v>1892</v>
      </c>
      <c r="G4" s="25">
        <v>1520</v>
      </c>
      <c r="H4" s="4" t="s">
        <v>35</v>
      </c>
    </row>
    <row r="5" spans="2:8" x14ac:dyDescent="0.4">
      <c r="B5" s="9" t="s">
        <v>6</v>
      </c>
      <c r="C5" s="2" t="s">
        <v>15</v>
      </c>
      <c r="D5" s="2" t="s">
        <v>24</v>
      </c>
      <c r="E5" s="3">
        <v>13900</v>
      </c>
      <c r="F5" s="25">
        <v>891</v>
      </c>
      <c r="G5" s="25">
        <v>950</v>
      </c>
      <c r="H5" s="4" t="s">
        <v>36</v>
      </c>
    </row>
    <row r="6" spans="2:8" x14ac:dyDescent="0.4">
      <c r="B6" s="9" t="s">
        <v>7</v>
      </c>
      <c r="C6" s="2" t="s">
        <v>16</v>
      </c>
      <c r="D6" s="2" t="s">
        <v>26</v>
      </c>
      <c r="E6" s="3">
        <v>36000</v>
      </c>
      <c r="F6" s="25">
        <v>1020</v>
      </c>
      <c r="G6" s="25">
        <v>805</v>
      </c>
      <c r="H6" s="4" t="s">
        <v>35</v>
      </c>
    </row>
    <row r="7" spans="2:8" x14ac:dyDescent="0.4">
      <c r="B7" s="9" t="s">
        <v>8</v>
      </c>
      <c r="C7" s="2" t="s">
        <v>17</v>
      </c>
      <c r="D7" s="2" t="s">
        <v>22</v>
      </c>
      <c r="E7" s="3">
        <v>19000</v>
      </c>
      <c r="F7" s="25">
        <v>1457</v>
      </c>
      <c r="G7" s="25">
        <v>1852</v>
      </c>
      <c r="H7" s="4" t="s">
        <v>37</v>
      </c>
    </row>
    <row r="8" spans="2:8" x14ac:dyDescent="0.4">
      <c r="B8" s="9" t="s">
        <v>9</v>
      </c>
      <c r="C8" s="2" t="s">
        <v>18</v>
      </c>
      <c r="D8" s="2" t="s">
        <v>24</v>
      </c>
      <c r="E8" s="3">
        <v>32000</v>
      </c>
      <c r="F8" s="25">
        <v>824</v>
      </c>
      <c r="G8" s="25">
        <v>1820</v>
      </c>
      <c r="H8" s="4" t="s">
        <v>38</v>
      </c>
    </row>
    <row r="9" spans="2:8" x14ac:dyDescent="0.4">
      <c r="B9" s="9" t="s">
        <v>10</v>
      </c>
      <c r="C9" s="2" t="s">
        <v>19</v>
      </c>
      <c r="D9" s="2" t="s">
        <v>22</v>
      </c>
      <c r="E9" s="3">
        <v>80000</v>
      </c>
      <c r="F9" s="25">
        <v>2361</v>
      </c>
      <c r="G9" s="25">
        <v>2505</v>
      </c>
      <c r="H9" s="4" t="s">
        <v>39</v>
      </c>
    </row>
    <row r="10" spans="2:8" ht="18" thickBot="1" x14ac:dyDescent="0.45">
      <c r="B10" s="16" t="s">
        <v>11</v>
      </c>
      <c r="C10" s="11" t="s">
        <v>20</v>
      </c>
      <c r="D10" s="11" t="s">
        <v>22</v>
      </c>
      <c r="E10" s="17">
        <v>27500</v>
      </c>
      <c r="F10" s="26">
        <v>941</v>
      </c>
      <c r="G10" s="26">
        <v>1653</v>
      </c>
      <c r="H10" s="18" t="s">
        <v>40</v>
      </c>
    </row>
    <row r="12" spans="2:8" ht="18" thickBot="1" x14ac:dyDescent="0.45"/>
    <row r="13" spans="2:8" x14ac:dyDescent="0.4">
      <c r="B13" s="20" t="s">
        <v>3</v>
      </c>
      <c r="C13" s="20" t="s">
        <v>30</v>
      </c>
    </row>
    <row r="14" spans="2:8" x14ac:dyDescent="0.4">
      <c r="B14" s="2" t="s">
        <v>45</v>
      </c>
      <c r="C14" t="s">
        <v>44</v>
      </c>
    </row>
    <row r="18" spans="2:4" ht="28.8" x14ac:dyDescent="0.4">
      <c r="B18" s="29" t="s">
        <v>3</v>
      </c>
      <c r="C18" s="30" t="s">
        <v>27</v>
      </c>
      <c r="D18" s="31" t="s">
        <v>30</v>
      </c>
    </row>
    <row r="19" spans="2:4" x14ac:dyDescent="0.4">
      <c r="B19" s="27" t="s">
        <v>26</v>
      </c>
      <c r="C19" s="3">
        <v>30000</v>
      </c>
      <c r="D19" s="28">
        <v>1520</v>
      </c>
    </row>
    <row r="20" spans="2:4" x14ac:dyDescent="0.4">
      <c r="B20" s="27" t="s">
        <v>26</v>
      </c>
      <c r="C20" s="3">
        <v>36000</v>
      </c>
      <c r="D20" s="28">
        <v>805</v>
      </c>
    </row>
    <row r="21" spans="2:4" x14ac:dyDescent="0.4">
      <c r="B21" s="27" t="s">
        <v>22</v>
      </c>
      <c r="C21" s="3">
        <v>19000</v>
      </c>
      <c r="D21" s="28">
        <v>1852</v>
      </c>
    </row>
    <row r="22" spans="2:4" x14ac:dyDescent="0.4">
      <c r="B22" s="32" t="s">
        <v>22</v>
      </c>
      <c r="C22" s="33">
        <v>27500</v>
      </c>
      <c r="D22" s="34">
        <v>1653</v>
      </c>
    </row>
  </sheetData>
  <phoneticPr fontId="1" type="noConversion"/>
  <conditionalFormatting sqref="B3:H10">
    <cfRule type="expression" dxfId="0" priority="1">
      <formula>$G3&gt;=2000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6C6F-A2B8-4CE9-A1FB-287C89AE4F6C}">
  <dimension ref="B2:H8"/>
  <sheetViews>
    <sheetView workbookViewId="0">
      <selection activeCell="D14" sqref="D14"/>
    </sheetView>
  </sheetViews>
  <sheetFormatPr defaultRowHeight="17.399999999999999" x14ac:dyDescent="0.4"/>
  <cols>
    <col min="1" max="1" width="1.69921875" customWidth="1"/>
    <col min="2" max="2" width="14.3984375" bestFit="1" customWidth="1"/>
    <col min="3" max="3" width="12.296875" bestFit="1" customWidth="1"/>
    <col min="4" max="4" width="18.09765625" bestFit="1" customWidth="1"/>
    <col min="5" max="5" width="12.296875" bestFit="1" customWidth="1"/>
    <col min="6" max="6" width="18.09765625" bestFit="1" customWidth="1"/>
    <col min="7" max="7" width="12.296875" bestFit="1" customWidth="1"/>
    <col min="8" max="8" width="18.09765625" bestFit="1" customWidth="1"/>
    <col min="9" max="9" width="16.8984375" bestFit="1" customWidth="1"/>
    <col min="10" max="10" width="14.8984375" bestFit="1" customWidth="1"/>
  </cols>
  <sheetData>
    <row r="2" spans="2:8" x14ac:dyDescent="0.4">
      <c r="B2" s="38"/>
      <c r="C2" s="36" t="s">
        <v>2</v>
      </c>
      <c r="D2" s="38"/>
      <c r="E2" s="38"/>
      <c r="F2" s="38"/>
      <c r="G2" s="38"/>
      <c r="H2" s="38"/>
    </row>
    <row r="3" spans="2:8" x14ac:dyDescent="0.4">
      <c r="B3" s="38"/>
      <c r="C3" s="50" t="s">
        <v>25</v>
      </c>
      <c r="D3" s="51"/>
      <c r="E3" s="50" t="s">
        <v>23</v>
      </c>
      <c r="F3" s="51"/>
      <c r="G3" s="50" t="s">
        <v>21</v>
      </c>
      <c r="H3" s="51"/>
    </row>
    <row r="4" spans="2:8" x14ac:dyDescent="0.4">
      <c r="B4" s="36" t="s">
        <v>29</v>
      </c>
      <c r="C4" s="39" t="s">
        <v>47</v>
      </c>
      <c r="D4" s="39" t="s">
        <v>52</v>
      </c>
      <c r="E4" s="39" t="s">
        <v>47</v>
      </c>
      <c r="F4" s="39" t="s">
        <v>52</v>
      </c>
      <c r="G4" s="39" t="s">
        <v>47</v>
      </c>
      <c r="H4" s="39" t="s">
        <v>52</v>
      </c>
    </row>
    <row r="5" spans="2:8" x14ac:dyDescent="0.4">
      <c r="B5" s="37" t="s">
        <v>48</v>
      </c>
      <c r="C5">
        <v>1</v>
      </c>
      <c r="D5" s="35">
        <v>36000</v>
      </c>
      <c r="E5">
        <v>1</v>
      </c>
      <c r="F5" s="35">
        <v>13900</v>
      </c>
      <c r="G5" s="38" t="s">
        <v>51</v>
      </c>
      <c r="H5" s="40" t="s">
        <v>51</v>
      </c>
    </row>
    <row r="6" spans="2:8" x14ac:dyDescent="0.4">
      <c r="B6" s="37" t="s">
        <v>49</v>
      </c>
      <c r="C6">
        <v>1</v>
      </c>
      <c r="D6" s="35">
        <v>30000</v>
      </c>
      <c r="E6">
        <v>1</v>
      </c>
      <c r="F6" s="35">
        <v>32000</v>
      </c>
      <c r="G6">
        <v>2</v>
      </c>
      <c r="H6" s="35">
        <v>23250</v>
      </c>
    </row>
    <row r="7" spans="2:8" x14ac:dyDescent="0.4">
      <c r="B7" s="37" t="s">
        <v>50</v>
      </c>
      <c r="C7" s="38" t="s">
        <v>51</v>
      </c>
      <c r="D7" s="40" t="s">
        <v>51</v>
      </c>
      <c r="E7" s="38" t="s">
        <v>51</v>
      </c>
      <c r="F7" s="40" t="s">
        <v>51</v>
      </c>
      <c r="G7">
        <v>2</v>
      </c>
      <c r="H7" s="35">
        <v>75000</v>
      </c>
    </row>
    <row r="8" spans="2:8" x14ac:dyDescent="0.4">
      <c r="B8" s="37" t="s">
        <v>46</v>
      </c>
      <c r="C8">
        <v>2</v>
      </c>
      <c r="D8" s="35">
        <v>33000</v>
      </c>
      <c r="E8">
        <v>2</v>
      </c>
      <c r="F8" s="35">
        <v>22950</v>
      </c>
      <c r="G8">
        <v>4</v>
      </c>
      <c r="H8" s="35">
        <v>49125</v>
      </c>
    </row>
  </sheetData>
  <mergeCells count="3">
    <mergeCell ref="C3:D3"/>
    <mergeCell ref="E3:F3"/>
    <mergeCell ref="G3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진락 손</dc:creator>
  <cp:lastModifiedBy>진락 손</cp:lastModifiedBy>
  <dcterms:created xsi:type="dcterms:W3CDTF">2025-01-08T11:55:17Z</dcterms:created>
  <dcterms:modified xsi:type="dcterms:W3CDTF">2025-01-08T12:45:15Z</dcterms:modified>
</cp:coreProperties>
</file>