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9FF09E-B46C-47C9-A566-75A5A13E6CC9}" xr6:coauthVersionLast="47" xr6:coauthVersionMax="47" xr10:uidLastSave="{00000000-0000-0000-0000-000000000000}"/>
  <bookViews>
    <workbookView xWindow="-120" yWindow="-120" windowWidth="19440" windowHeight="10440" firstSheet="3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D16" i="4"/>
  <c r="D17" i="4"/>
  <c r="D18" i="4"/>
  <c r="D14" i="4"/>
  <c r="D34" i="4"/>
  <c r="I20" i="4"/>
  <c r="I21" i="4"/>
  <c r="I22" i="4"/>
  <c r="I23" i="4"/>
  <c r="I24" i="4"/>
  <c r="I25" i="4"/>
  <c r="I26" i="4"/>
  <c r="I19" i="4"/>
  <c r="H13" i="4"/>
  <c r="D10" i="4"/>
  <c r="C4" i="7"/>
  <c r="E4" i="7"/>
  <c r="E5" i="7"/>
  <c r="E6" i="7"/>
  <c r="E7" i="7"/>
  <c r="E8" i="7"/>
  <c r="E9" i="7"/>
  <c r="E10" i="7"/>
  <c r="E11" i="7"/>
  <c r="E25" i="5"/>
  <c r="D25" i="5"/>
  <c r="E21" i="5"/>
  <c r="D21" i="5"/>
  <c r="E17" i="5"/>
  <c r="D17" i="5"/>
  <c r="E12" i="5"/>
  <c r="D12" i="5"/>
  <c r="E7" i="5"/>
  <c r="D7" i="5"/>
  <c r="D27" i="5" s="1"/>
  <c r="F8" i="5"/>
  <c r="F11" i="5" s="1"/>
  <c r="F22" i="5"/>
  <c r="F24" i="5" s="1"/>
  <c r="F14" i="5"/>
  <c r="F4" i="5"/>
  <c r="F6" i="5" s="1"/>
  <c r="F18" i="5"/>
  <c r="F20" i="5" s="1"/>
  <c r="F9" i="5"/>
  <c r="F23" i="5"/>
  <c r="F15" i="5"/>
  <c r="F5" i="5"/>
  <c r="F19" i="5"/>
  <c r="F10" i="5"/>
  <c r="F13" i="5"/>
  <c r="F16" i="5" s="1"/>
  <c r="F26" i="5" l="1"/>
  <c r="E27" i="5"/>
</calcChain>
</file>

<file path=xl/sharedStrings.xml><?xml version="1.0" encoding="utf-8"?>
<sst xmlns="http://schemas.openxmlformats.org/spreadsheetml/2006/main" count="272" uniqueCount="190">
  <si>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</si>
  <si>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</si>
  <si>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</si>
  <si>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</si>
  <si>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</si>
  <si>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</si>
  <si>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</si>
  <si>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</si>
  <si>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</si>
  <si>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</si>
  <si>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</si>
  <si>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</si>
  <si>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</si>
  <si>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</si>
  <si>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</si>
  <si>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</si>
  <si>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</si>
  <si>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</si>
  <si>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</si>
  <si>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</si>
  <si>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</si>
  <si>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</si>
  <si>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</si>
  <si>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</si>
  <si>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</si>
  <si>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</si>
  <si>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</si>
  <si>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</si>
  <si>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</si>
  <si>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</si>
  <si>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</si>
  <si>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</si>
  <si>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</si>
  <si>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</si>
  <si>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</si>
  <si>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</si>
  <si>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</si>
  <si>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</si>
  <si>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</si>
  <si>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</si>
  <si>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</si>
  <si>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</si>
  <si>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</si>
  <si>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</si>
  <si>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</si>
  <si>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</si>
  <si>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</si>
  <si>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</si>
  <si>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</si>
  <si>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</si>
  <si>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</si>
  <si>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</si>
  <si>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</si>
  <si>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</si>
  <si>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</si>
  <si>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</si>
  <si>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</si>
  <si>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</si>
  <si>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</si>
  <si>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</si>
  <si>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</si>
  <si>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</si>
  <si>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</si>
  <si>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</si>
  <si>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</si>
  <si>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</si>
  <si>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</si>
  <si>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</si>
  <si>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</si>
  <si>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</si>
  <si>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</si>
  <si>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</si>
  <si>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</si>
  <si>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</si>
  <si>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</si>
  <si>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</si>
  <si>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</si>
  <si>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</si>
  <si>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</si>
  <si>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</si>
  <si>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</si>
  <si>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</si>
  <si>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</si>
  <si>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</si>
  <si>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</si>
  <si>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</si>
  <si>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</si>
  <si>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</si>
  <si>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</si>
  <si>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</si>
  <si>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</si>
  <si>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</si>
  <si>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</si>
  <si>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</si>
  <si>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</si>
  <si>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</si>
  <si>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</si>
  <si>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</si>
  <si>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</si>
  <si>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</si>
  <si>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</si>
  <si>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</si>
  <si>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</si>
  <si>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</si>
  <si>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</si>
  <si>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</si>
  <si>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</si>
  <si>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</si>
  <si>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</si>
  <si>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</si>
  <si>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</si>
  <si>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</si>
  <si>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</si>
  <si>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</si>
  <si>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</si>
  <si>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</si>
  <si>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</si>
  <si>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</si>
  <si>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</si>
  <si>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</si>
  <si>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</si>
  <si>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</si>
  <si>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</si>
  <si>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</si>
  <si>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</si>
  <si>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</si>
  <si>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</si>
  <si>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</si>
  <si>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</si>
  <si>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</si>
  <si>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</si>
  <si>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</si>
  <si>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</si>
  <si>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</si>
  <si>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</si>
  <si>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</si>
  <si>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</si>
  <si>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</si>
  <si>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</si>
  <si>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</si>
  <si>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</si>
  <si>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</si>
  <si>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</si>
  <si>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</si>
  <si>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</si>
  <si>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</si>
  <si>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</si>
  <si>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</si>
  <si>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</si>
  <si>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</si>
  <si>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</si>
  <si>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</si>
  <si>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</si>
  <si>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</si>
  <si>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</si>
  <si>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</si>
  <si>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</si>
  <si>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</si>
  <si>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</si>
  <si>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</si>
  <si>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</si>
  <si>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</si>
  <si>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</si>
  <si>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</si>
  <si>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</si>
  <si>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</si>
  <si>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</si>
  <si>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</si>
  <si>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</si>
  <si>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</si>
  <si>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</si>
  <si>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</si>
  <si>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</si>
  <si>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</si>
  <si>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</si>
  <si>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</si>
  <si>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</si>
  <si>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</si>
  <si>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</si>
  <si>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</si>
  <si>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</si>
  <si>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</si>
  <si>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</si>
  <si>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</si>
  <si>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</si>
  <si>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</si>
  <si>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</si>
  <si>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</si>
  <si>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평균 : 기업</t>
  </si>
  <si>
    <t>합계 : 가계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</si>
</sst>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78" formatCode="&quot;*&quot;0&quot;건&quot;"/>
    <numFmt numFmtId="181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3" borderId="9" xfId="0" applyNumberFormat="1" applyFill="1" applyBorder="1">
      <alignment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총요금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BB84B86D-DC94-3489-CC3E-6CD1222EC1E7}"/>
            </a:ext>
          </a:extLst>
        </xdr:cNvPr>
        <xdr:cNvSpPr/>
      </xdr:nvSpPr>
      <xdr:spPr>
        <a:xfrm>
          <a:off x="4257675" y="4667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58.561023842594" createdVersion="8" refreshedVersion="8" minRefreshableVersion="3" recordCount="25" xr:uid="{94B80FA2-B92F-40FF-945E-E2A26212F087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6538D4-24C1-4596-BAF0-1CD585B734DE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E10"/>
  <sheetViews>
    <sheetView workbookViewId="0"/>
  </sheetViews>
  <sheetFormatPr defaultRowHeight="16.5" x14ac:dyDescent="0.3"/>
  <cols>
    <col min="1" max="1" width="9" bestFit="1" customWidth="1"/>
  </cols>
  <sheetData>
    <row r="1" spans="1:5" x14ac:dyDescent="0.3">
      <c r="A1" t="s">
        <v>0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3"/>
  <sheetViews>
    <sheetView workbookViewId="0">
      <selection activeCell="N11" sqref="N11"/>
    </sheetView>
  </sheetViews>
  <sheetFormatPr defaultRowHeight="16.5" x14ac:dyDescent="0.3"/>
  <sheetData>
    <row r="1" spans="1:8" ht="30" customHeight="1" x14ac:dyDescent="0.3">
      <c r="A1" s="21" t="s">
        <v>86</v>
      </c>
      <c r="B1" s="21"/>
      <c r="C1" s="21"/>
      <c r="D1" s="21"/>
      <c r="E1" s="21"/>
      <c r="F1" s="21"/>
      <c r="G1" s="21"/>
      <c r="H1" s="21"/>
    </row>
    <row r="2" spans="1:8" ht="17.25" thickBot="1" x14ac:dyDescent="0.35"/>
    <row r="3" spans="1:8" x14ac:dyDescent="0.3">
      <c r="A3" s="25" t="s">
        <v>87</v>
      </c>
      <c r="B3" s="26"/>
      <c r="C3" s="27" t="s">
        <v>88</v>
      </c>
      <c r="D3" s="27" t="s">
        <v>89</v>
      </c>
      <c r="E3" s="27" t="s">
        <v>90</v>
      </c>
      <c r="F3" s="27" t="s">
        <v>91</v>
      </c>
      <c r="G3" s="27" t="s">
        <v>92</v>
      </c>
      <c r="H3" s="28" t="s">
        <v>93</v>
      </c>
    </row>
    <row r="4" spans="1:8" x14ac:dyDescent="0.3">
      <c r="A4" s="29" t="s">
        <v>13</v>
      </c>
      <c r="B4" s="22"/>
      <c r="C4" s="23">
        <v>211</v>
      </c>
      <c r="D4" s="23">
        <v>183</v>
      </c>
      <c r="E4" s="23">
        <v>218</v>
      </c>
      <c r="F4" s="23">
        <v>205</v>
      </c>
      <c r="G4" s="23">
        <v>169</v>
      </c>
      <c r="H4" s="30">
        <v>165</v>
      </c>
    </row>
    <row r="5" spans="1:8" x14ac:dyDescent="0.3">
      <c r="A5" s="29" t="s">
        <v>16</v>
      </c>
      <c r="B5" s="5" t="s">
        <v>94</v>
      </c>
      <c r="C5" s="24">
        <v>21</v>
      </c>
      <c r="D5" s="24">
        <v>18</v>
      </c>
      <c r="E5" s="24">
        <v>28</v>
      </c>
      <c r="F5" s="24">
        <v>24</v>
      </c>
      <c r="G5" s="24">
        <v>16</v>
      </c>
      <c r="H5" s="31">
        <v>13</v>
      </c>
    </row>
    <row r="6" spans="1:8" x14ac:dyDescent="0.3">
      <c r="A6" s="29"/>
      <c r="B6" s="5" t="s">
        <v>95</v>
      </c>
      <c r="C6" s="24">
        <v>16</v>
      </c>
      <c r="D6" s="24">
        <v>11</v>
      </c>
      <c r="E6" s="24">
        <v>15</v>
      </c>
      <c r="F6" s="24">
        <v>13</v>
      </c>
      <c r="G6" s="24">
        <v>15</v>
      </c>
      <c r="H6" s="31">
        <v>14</v>
      </c>
    </row>
    <row r="7" spans="1:8" x14ac:dyDescent="0.3">
      <c r="A7" s="29"/>
      <c r="B7" s="5" t="s">
        <v>96</v>
      </c>
      <c r="C7" s="24">
        <v>13</v>
      </c>
      <c r="D7" s="24">
        <v>12</v>
      </c>
      <c r="E7" s="24">
        <v>13</v>
      </c>
      <c r="F7" s="24">
        <v>14</v>
      </c>
      <c r="G7" s="24">
        <v>12</v>
      </c>
      <c r="H7" s="31">
        <v>14</v>
      </c>
    </row>
    <row r="8" spans="1:8" x14ac:dyDescent="0.3">
      <c r="A8" s="29" t="s">
        <v>97</v>
      </c>
      <c r="B8" s="5" t="s">
        <v>98</v>
      </c>
      <c r="C8" s="24">
        <v>37</v>
      </c>
      <c r="D8" s="24">
        <v>33</v>
      </c>
      <c r="E8" s="24">
        <v>38</v>
      </c>
      <c r="F8" s="24">
        <v>35</v>
      </c>
      <c r="G8" s="24">
        <v>29</v>
      </c>
      <c r="H8" s="31">
        <v>30</v>
      </c>
    </row>
    <row r="9" spans="1:8" x14ac:dyDescent="0.3">
      <c r="A9" s="29"/>
      <c r="B9" s="5" t="s">
        <v>99</v>
      </c>
      <c r="C9" s="24">
        <v>31</v>
      </c>
      <c r="D9" s="24">
        <v>30</v>
      </c>
      <c r="E9" s="24">
        <v>35</v>
      </c>
      <c r="F9" s="24">
        <v>36</v>
      </c>
      <c r="G9" s="24">
        <v>20</v>
      </c>
      <c r="H9" s="31">
        <v>31</v>
      </c>
    </row>
    <row r="10" spans="1:8" x14ac:dyDescent="0.3">
      <c r="A10" s="29"/>
      <c r="B10" s="5" t="s">
        <v>100</v>
      </c>
      <c r="C10" s="24">
        <v>34</v>
      </c>
      <c r="D10" s="24">
        <v>31</v>
      </c>
      <c r="E10" s="24">
        <v>37</v>
      </c>
      <c r="F10" s="24">
        <v>32</v>
      </c>
      <c r="G10" s="24">
        <v>21</v>
      </c>
      <c r="H10" s="31">
        <v>25</v>
      </c>
    </row>
    <row r="11" spans="1:8" x14ac:dyDescent="0.3">
      <c r="A11" s="29" t="s">
        <v>21</v>
      </c>
      <c r="B11" s="5" t="s">
        <v>101</v>
      </c>
      <c r="C11" s="24">
        <v>18</v>
      </c>
      <c r="D11" s="24">
        <v>13</v>
      </c>
      <c r="E11" s="24">
        <v>17</v>
      </c>
      <c r="F11" s="24">
        <v>16</v>
      </c>
      <c r="G11" s="24">
        <v>20</v>
      </c>
      <c r="H11" s="31">
        <v>15</v>
      </c>
    </row>
    <row r="12" spans="1:8" x14ac:dyDescent="0.3">
      <c r="A12" s="29"/>
      <c r="B12" s="5" t="s">
        <v>102</v>
      </c>
      <c r="C12" s="24">
        <v>20</v>
      </c>
      <c r="D12" s="24">
        <v>16</v>
      </c>
      <c r="E12" s="24">
        <v>15</v>
      </c>
      <c r="F12" s="24">
        <v>18</v>
      </c>
      <c r="G12" s="24">
        <v>17</v>
      </c>
      <c r="H12" s="31">
        <v>11</v>
      </c>
    </row>
    <row r="13" spans="1:8" ht="17.25" thickBot="1" x14ac:dyDescent="0.35">
      <c r="A13" s="32"/>
      <c r="B13" s="33" t="s">
        <v>103</v>
      </c>
      <c r="C13" s="34">
        <v>21</v>
      </c>
      <c r="D13" s="34">
        <v>19</v>
      </c>
      <c r="E13" s="34">
        <v>20</v>
      </c>
      <c r="F13" s="34">
        <v>17</v>
      </c>
      <c r="G13" s="34">
        <v>19</v>
      </c>
      <c r="H13" s="35">
        <v>12</v>
      </c>
    </row>
  </sheetData>
  <mergeCells count="6">
    <mergeCell ref="A1:H1"/>
    <mergeCell ref="A11:A13"/>
    <mergeCell ref="A8:A10"/>
    <mergeCell ref="A5:A7"/>
    <mergeCell ref="A4:B4"/>
    <mergeCell ref="A3:B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E13"/>
  <sheetViews>
    <sheetView workbookViewId="0">
      <selection activeCell="A4" sqref="A4:E13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3" t="s">
        <v>104</v>
      </c>
      <c r="B1" s="13"/>
      <c r="C1" s="13"/>
      <c r="D1" s="13"/>
      <c r="E1" s="13"/>
    </row>
    <row r="3" spans="1:5" x14ac:dyDescent="0.3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3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3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3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3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3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3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3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3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3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3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4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J34"/>
  <sheetViews>
    <sheetView topLeftCell="A11" workbookViewId="0">
      <selection activeCell="D14" sqref="D14:D18"/>
    </sheetView>
  </sheetViews>
  <sheetFormatPr defaultRowHeight="16.5" x14ac:dyDescent="0.3"/>
  <cols>
    <col min="4" max="4" width="10.125" bestFit="1" customWidth="1"/>
    <col min="8" max="10" width="9.125" bestFit="1" customWidth="1"/>
  </cols>
  <sheetData>
    <row r="1" spans="1:10" x14ac:dyDescent="0.3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3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3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3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3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3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3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3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3">
      <c r="A10" s="14" t="s">
        <v>42</v>
      </c>
      <c r="B10" s="15"/>
      <c r="C10" s="16"/>
      <c r="D10" s="5">
        <f>COUNTIF(C3:C9,"서울")</f>
        <v>2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3">
      <c r="A12" s="3" t="s">
        <v>44</v>
      </c>
      <c r="B12" s="4" t="s">
        <v>45</v>
      </c>
      <c r="D12" s="11" t="s">
        <v>46</v>
      </c>
      <c r="G12" s="5" t="s">
        <v>10</v>
      </c>
      <c r="H12" s="14" t="s">
        <v>47</v>
      </c>
      <c r="I12" s="15"/>
      <c r="J12" s="16"/>
    </row>
    <row r="13" spans="1:10" x14ac:dyDescent="0.3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23</v>
      </c>
      <c r="H13" s="17">
        <f>DMAX(G2:J10,4,G12:G13)-DMIN(G2:J10,4,G12:G13)</f>
        <v>59018</v>
      </c>
      <c r="I13" s="18"/>
      <c r="J13" s="19"/>
    </row>
    <row r="14" spans="1:10" x14ac:dyDescent="0.3">
      <c r="A14" s="5" t="s">
        <v>52</v>
      </c>
      <c r="B14" s="5" t="s">
        <v>53</v>
      </c>
      <c r="C14" s="6">
        <v>3500</v>
      </c>
      <c r="D14" s="6">
        <f>ROUND(C14*VLOOKUP(A14,$A$22:$B$26,2,0),1)</f>
        <v>87.5</v>
      </c>
    </row>
    <row r="15" spans="1:10" x14ac:dyDescent="0.3">
      <c r="A15" s="5" t="s">
        <v>54</v>
      </c>
      <c r="B15" s="5" t="s">
        <v>55</v>
      </c>
      <c r="C15" s="6">
        <v>18150</v>
      </c>
      <c r="D15" s="6">
        <f t="shared" ref="D15:D18" si="0">ROUND(C15*VLOOKUP(A15,$A$22:$B$26,2,0),1)</f>
        <v>544.5</v>
      </c>
    </row>
    <row r="16" spans="1:10" x14ac:dyDescent="0.3">
      <c r="A16" s="5" t="s">
        <v>56</v>
      </c>
      <c r="B16" s="5" t="s">
        <v>57</v>
      </c>
      <c r="C16" s="6">
        <v>475</v>
      </c>
      <c r="D16" s="6">
        <f t="shared" si="0"/>
        <v>7.1</v>
      </c>
    </row>
    <row r="17" spans="1:9" x14ac:dyDescent="0.3">
      <c r="A17" s="5" t="s">
        <v>58</v>
      </c>
      <c r="B17" s="5" t="s">
        <v>59</v>
      </c>
      <c r="C17" s="6">
        <v>6834</v>
      </c>
      <c r="D17" s="6">
        <f t="shared" si="0"/>
        <v>153.80000000000001</v>
      </c>
      <c r="F17" s="3" t="s">
        <v>60</v>
      </c>
      <c r="G17" s="4" t="s">
        <v>61</v>
      </c>
    </row>
    <row r="18" spans="1:9" x14ac:dyDescent="0.3">
      <c r="A18" s="5" t="s">
        <v>62</v>
      </c>
      <c r="B18" s="5" t="s">
        <v>63</v>
      </c>
      <c r="C18" s="6">
        <v>1622</v>
      </c>
      <c r="D18" s="6">
        <f t="shared" si="0"/>
        <v>20.3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3">
      <c r="F19" s="5">
        <v>324001</v>
      </c>
      <c r="G19" s="5" t="s">
        <v>67</v>
      </c>
      <c r="H19" s="5">
        <v>215</v>
      </c>
      <c r="I19" s="5" t="str">
        <f>IF(_xlfn.RANK.EQ(H19,$H$19:$H$26),"1등",IF(_xlfn.RANK.EQ(H19,$H$19:$H$26),"2등",IF(_xlfn.RANK.EQ(H19,$H$19:$H$26),"3등","")))</f>
        <v>1등</v>
      </c>
    </row>
    <row r="20" spans="1:9" x14ac:dyDescent="0.3">
      <c r="A20" s="20" t="s">
        <v>68</v>
      </c>
      <c r="B20" s="20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IF(_xlfn.RANK.EQ(H20,$H$19:$H$26),"1등",IF(_xlfn.RANK.EQ(H20,$H$19:$H$26),"2등",IF(_xlfn.RANK.EQ(H20,$H$19:$H$26),"3등","")))</f>
        <v>1등</v>
      </c>
    </row>
    <row r="21" spans="1:9" x14ac:dyDescent="0.3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>1등</v>
      </c>
    </row>
    <row r="22" spans="1:9" x14ac:dyDescent="0.3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1등</v>
      </c>
    </row>
    <row r="23" spans="1:9" x14ac:dyDescent="0.3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>1등</v>
      </c>
    </row>
    <row r="24" spans="1:9" x14ac:dyDescent="0.3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>1등</v>
      </c>
    </row>
    <row r="25" spans="1:9" x14ac:dyDescent="0.3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1등</v>
      </c>
    </row>
    <row r="26" spans="1:9" x14ac:dyDescent="0.3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>1등</v>
      </c>
    </row>
    <row r="28" spans="1:9" x14ac:dyDescent="0.3">
      <c r="A28" s="3" t="s">
        <v>77</v>
      </c>
      <c r="B28" s="4" t="s">
        <v>78</v>
      </c>
    </row>
    <row r="29" spans="1:9" x14ac:dyDescent="0.3">
      <c r="A29" s="5" t="s">
        <v>79</v>
      </c>
      <c r="B29" s="5" t="s">
        <v>80</v>
      </c>
    </row>
    <row r="30" spans="1:9" x14ac:dyDescent="0.3">
      <c r="A30" s="5" t="s">
        <v>81</v>
      </c>
      <c r="B30" s="10">
        <v>1213.9100000000001</v>
      </c>
    </row>
    <row r="31" spans="1:9" x14ac:dyDescent="0.3">
      <c r="A31" s="5" t="s">
        <v>82</v>
      </c>
      <c r="B31" s="10">
        <v>915.52</v>
      </c>
    </row>
    <row r="32" spans="1:9" x14ac:dyDescent="0.3">
      <c r="A32" s="5" t="s">
        <v>83</v>
      </c>
      <c r="B32" s="10">
        <v>1591.79</v>
      </c>
    </row>
    <row r="33" spans="1:4" x14ac:dyDescent="0.3">
      <c r="A33" s="5" t="s">
        <v>84</v>
      </c>
      <c r="B33" s="10">
        <v>990.44</v>
      </c>
      <c r="D33" s="7" t="s">
        <v>80</v>
      </c>
    </row>
    <row r="34" spans="1:4" x14ac:dyDescent="0.3">
      <c r="A34" s="5" t="s">
        <v>85</v>
      </c>
      <c r="B34" s="10">
        <v>190.58</v>
      </c>
      <c r="C34" s="7" t="s">
        <v>82</v>
      </c>
      <c r="D34" s="5">
        <f>TRUNC(INDEX(A30:B33,MATCH("AUD",A30:A34,0),2))</f>
        <v>915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7"/>
  <sheetViews>
    <sheetView topLeftCell="A12" workbookViewId="0">
      <selection activeCell="A3" sqref="A3:F27"/>
    </sheetView>
  </sheetViews>
  <sheetFormatPr defaultRowHeight="16.5" outlineLevelRow="3" x14ac:dyDescent="0.3"/>
  <cols>
    <col min="3" max="3" width="10.375" bestFit="1" customWidth="1"/>
    <col min="4" max="5" width="9.125" bestFit="1" customWidth="1"/>
    <col min="6" max="6" width="10.625" bestFit="1" customWidth="1"/>
  </cols>
  <sheetData>
    <row r="1" spans="1:6" ht="20.25" x14ac:dyDescent="0.3">
      <c r="A1" s="13" t="s">
        <v>120</v>
      </c>
      <c r="B1" s="13"/>
      <c r="C1" s="13"/>
      <c r="D1" s="13"/>
      <c r="E1" s="13"/>
      <c r="F1" s="13"/>
    </row>
    <row r="3" spans="1:6" x14ac:dyDescent="0.3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3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3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3">
      <c r="A6" s="5"/>
      <c r="B6" s="36" t="s">
        <v>180</v>
      </c>
      <c r="C6" s="5"/>
      <c r="D6" s="6"/>
      <c r="E6" s="6"/>
      <c r="F6" s="6">
        <f>SUBTOTAL(4,F4:F5)</f>
        <v>925000</v>
      </c>
    </row>
    <row r="7" spans="1:6" outlineLevel="1" x14ac:dyDescent="0.3">
      <c r="A7" s="5"/>
      <c r="B7" s="36" t="s">
        <v>174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3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3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3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3">
      <c r="A11" s="5"/>
      <c r="B11" s="36" t="s">
        <v>181</v>
      </c>
      <c r="C11" s="5"/>
      <c r="D11" s="6"/>
      <c r="E11" s="6"/>
      <c r="F11" s="6">
        <f>SUBTOTAL(4,F8:F10)</f>
        <v>675000</v>
      </c>
    </row>
    <row r="12" spans="1:6" outlineLevel="1" x14ac:dyDescent="0.3">
      <c r="A12" s="5"/>
      <c r="B12" s="36" t="s">
        <v>175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3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3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3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3">
      <c r="A16" s="5"/>
      <c r="B16" s="36" t="s">
        <v>182</v>
      </c>
      <c r="C16" s="5"/>
      <c r="D16" s="6"/>
      <c r="E16" s="6"/>
      <c r="F16" s="6">
        <f>SUBTOTAL(4,F13:F15)</f>
        <v>1320000</v>
      </c>
    </row>
    <row r="17" spans="1:6" outlineLevel="1" x14ac:dyDescent="0.3">
      <c r="A17" s="5"/>
      <c r="B17" s="36" t="s">
        <v>176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3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3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3">
      <c r="A20" s="5"/>
      <c r="B20" s="36" t="s">
        <v>183</v>
      </c>
      <c r="C20" s="5"/>
      <c r="D20" s="6"/>
      <c r="E20" s="6"/>
      <c r="F20" s="6">
        <f>SUBTOTAL(4,F18:F19)</f>
        <v>942000</v>
      </c>
    </row>
    <row r="21" spans="1:6" outlineLevel="1" x14ac:dyDescent="0.3">
      <c r="A21" s="5"/>
      <c r="B21" s="36" t="s">
        <v>177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3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3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3">
      <c r="A24" s="37"/>
      <c r="B24" s="39" t="s">
        <v>184</v>
      </c>
      <c r="C24" s="37"/>
      <c r="D24" s="38"/>
      <c r="E24" s="38"/>
      <c r="F24" s="38">
        <f>SUBTOTAL(4,F22:F23)</f>
        <v>463250</v>
      </c>
    </row>
    <row r="25" spans="1:6" outlineLevel="1" x14ac:dyDescent="0.3">
      <c r="A25" s="37"/>
      <c r="B25" s="39" t="s">
        <v>178</v>
      </c>
      <c r="C25" s="37"/>
      <c r="D25" s="38">
        <f>SUBTOTAL(1,D22:D23)</f>
        <v>80</v>
      </c>
      <c r="E25" s="38">
        <f>SUBTOTAL(1,E22:E23)</f>
        <v>5525</v>
      </c>
      <c r="F25" s="38"/>
    </row>
    <row r="26" spans="1:6" x14ac:dyDescent="0.3">
      <c r="A26" s="37"/>
      <c r="B26" s="39" t="s">
        <v>185</v>
      </c>
      <c r="C26" s="37"/>
      <c r="D26" s="38"/>
      <c r="E26" s="38"/>
      <c r="F26" s="38">
        <f>SUBTOTAL(4,F4:F23)</f>
        <v>1320000</v>
      </c>
    </row>
    <row r="27" spans="1:6" x14ac:dyDescent="0.3">
      <c r="A27" s="37"/>
      <c r="B27" s="39" t="s">
        <v>179</v>
      </c>
      <c r="C27" s="37"/>
      <c r="D27" s="38">
        <f>SUBTOTAL(1,D4:D23)</f>
        <v>110</v>
      </c>
      <c r="E27" s="38">
        <f>SUBTOTAL(1,E4:E23)</f>
        <v>7129.166666666667</v>
      </c>
      <c r="F27" s="38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F48"/>
  <sheetViews>
    <sheetView topLeftCell="A30" workbookViewId="0">
      <selection activeCell="F32" sqref="F32"/>
    </sheetView>
  </sheetViews>
  <sheetFormatPr defaultRowHeight="16.5" x14ac:dyDescent="0.3"/>
  <cols>
    <col min="1" max="1" width="15.25" bestFit="1" customWidth="1"/>
    <col min="2" max="2" width="11.875" bestFit="1" customWidth="1"/>
    <col min="3" max="6" width="10.875" bestFit="1" customWidth="1"/>
    <col min="7" max="7" width="13.625" bestFit="1" customWidth="1"/>
    <col min="8" max="8" width="12.375" bestFit="1" customWidth="1"/>
    <col min="9" max="9" width="13.625" bestFit="1" customWidth="1"/>
    <col min="10" max="10" width="12.375" bestFit="1" customWidth="1"/>
    <col min="11" max="11" width="13.625" bestFit="1" customWidth="1"/>
    <col min="12" max="13" width="15.875" bestFit="1" customWidth="1"/>
  </cols>
  <sheetData>
    <row r="1" spans="1:6" ht="20.25" x14ac:dyDescent="0.3">
      <c r="A1" s="13" t="s">
        <v>142</v>
      </c>
      <c r="B1" s="13"/>
      <c r="C1" s="13"/>
      <c r="D1" s="13"/>
      <c r="E1" s="13"/>
      <c r="F1" s="13"/>
    </row>
    <row r="3" spans="1:6" x14ac:dyDescent="0.3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3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3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3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3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3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3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3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3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3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3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3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3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3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3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3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3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3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3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3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3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3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3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3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3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3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3">
      <c r="B32" s="40" t="s">
        <v>187</v>
      </c>
    </row>
    <row r="33" spans="1:6" x14ac:dyDescent="0.3">
      <c r="A33" s="40" t="s">
        <v>186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3">
      <c r="A34" s="41">
        <v>2017</v>
      </c>
      <c r="B34" s="42"/>
      <c r="C34" s="42"/>
      <c r="D34" s="42"/>
      <c r="E34" s="42"/>
      <c r="F34" s="42"/>
    </row>
    <row r="35" spans="1:6" x14ac:dyDescent="0.3">
      <c r="A35" s="43" t="s">
        <v>188</v>
      </c>
      <c r="B35" s="42">
        <v>5168600</v>
      </c>
      <c r="C35" s="42">
        <v>2889000</v>
      </c>
      <c r="D35" s="42">
        <v>3490900</v>
      </c>
      <c r="E35" s="42">
        <v>6335700</v>
      </c>
      <c r="F35" s="42">
        <v>5002100</v>
      </c>
    </row>
    <row r="36" spans="1:6" x14ac:dyDescent="0.3">
      <c r="A36" s="43" t="s">
        <v>189</v>
      </c>
      <c r="B36" s="42">
        <v>3254000</v>
      </c>
      <c r="C36" s="42">
        <v>2965100</v>
      </c>
      <c r="D36" s="42">
        <v>3133700</v>
      </c>
      <c r="E36" s="42">
        <v>3820000</v>
      </c>
      <c r="F36" s="42">
        <v>3504500</v>
      </c>
    </row>
    <row r="37" spans="1:6" x14ac:dyDescent="0.3">
      <c r="A37" s="41">
        <v>2018</v>
      </c>
      <c r="B37" s="42"/>
      <c r="C37" s="42"/>
      <c r="D37" s="42"/>
      <c r="E37" s="42"/>
      <c r="F37" s="42"/>
    </row>
    <row r="38" spans="1:6" x14ac:dyDescent="0.3">
      <c r="A38" s="43" t="s">
        <v>188</v>
      </c>
      <c r="B38" s="42">
        <v>4398200</v>
      </c>
      <c r="C38" s="42">
        <v>3800700</v>
      </c>
      <c r="D38" s="42">
        <v>3259800</v>
      </c>
      <c r="E38" s="42">
        <v>6384000</v>
      </c>
      <c r="F38" s="42">
        <v>5670500</v>
      </c>
    </row>
    <row r="39" spans="1:6" x14ac:dyDescent="0.3">
      <c r="A39" s="43" t="s">
        <v>189</v>
      </c>
      <c r="B39" s="42">
        <v>3019500</v>
      </c>
      <c r="C39" s="42">
        <v>2762000</v>
      </c>
      <c r="D39" s="42">
        <v>2788900</v>
      </c>
      <c r="E39" s="42">
        <v>4168200</v>
      </c>
      <c r="F39" s="42">
        <v>3761000</v>
      </c>
    </row>
    <row r="40" spans="1:6" x14ac:dyDescent="0.3">
      <c r="A40" s="41">
        <v>2019</v>
      </c>
      <c r="B40" s="42"/>
      <c r="C40" s="42"/>
      <c r="D40" s="42"/>
      <c r="E40" s="42"/>
      <c r="F40" s="42"/>
    </row>
    <row r="41" spans="1:6" x14ac:dyDescent="0.3">
      <c r="A41" s="43" t="s">
        <v>188</v>
      </c>
      <c r="B41" s="42">
        <v>4186200</v>
      </c>
      <c r="C41" s="42">
        <v>3288900</v>
      </c>
      <c r="D41" s="42">
        <v>3823100</v>
      </c>
      <c r="E41" s="42">
        <v>6580300</v>
      </c>
      <c r="F41" s="42">
        <v>4661000</v>
      </c>
    </row>
    <row r="42" spans="1:6" x14ac:dyDescent="0.3">
      <c r="A42" s="43" t="s">
        <v>189</v>
      </c>
      <c r="B42" s="42">
        <v>3376000</v>
      </c>
      <c r="C42" s="42">
        <v>2469200</v>
      </c>
      <c r="D42" s="42">
        <v>2672000</v>
      </c>
      <c r="E42" s="42">
        <v>4592300</v>
      </c>
      <c r="F42" s="42">
        <v>4030000</v>
      </c>
    </row>
    <row r="43" spans="1:6" x14ac:dyDescent="0.3">
      <c r="A43" s="41">
        <v>2020</v>
      </c>
      <c r="B43" s="42"/>
      <c r="C43" s="42"/>
      <c r="D43" s="42"/>
      <c r="E43" s="42"/>
      <c r="F43" s="42"/>
    </row>
    <row r="44" spans="1:6" x14ac:dyDescent="0.3">
      <c r="A44" s="43" t="s">
        <v>188</v>
      </c>
      <c r="B44" s="42">
        <v>4035000</v>
      </c>
      <c r="C44" s="42">
        <v>3469200</v>
      </c>
      <c r="D44" s="42">
        <v>3011200</v>
      </c>
      <c r="E44" s="42">
        <v>5806400</v>
      </c>
      <c r="F44" s="42">
        <v>6032900</v>
      </c>
    </row>
    <row r="45" spans="1:6" x14ac:dyDescent="0.3">
      <c r="A45" s="43" t="s">
        <v>189</v>
      </c>
      <c r="B45" s="42">
        <v>3546900</v>
      </c>
      <c r="C45" s="42">
        <v>2811000</v>
      </c>
      <c r="D45" s="42">
        <v>2468200</v>
      </c>
      <c r="E45" s="42">
        <v>4403500</v>
      </c>
      <c r="F45" s="42">
        <v>4263500</v>
      </c>
    </row>
    <row r="46" spans="1:6" x14ac:dyDescent="0.3">
      <c r="A46" s="41">
        <v>2021</v>
      </c>
      <c r="B46" s="42"/>
      <c r="C46" s="42"/>
      <c r="D46" s="42"/>
      <c r="E46" s="42"/>
      <c r="F46" s="42"/>
    </row>
    <row r="47" spans="1:6" x14ac:dyDescent="0.3">
      <c r="A47" s="43" t="s">
        <v>188</v>
      </c>
      <c r="B47" s="42">
        <v>3744200</v>
      </c>
      <c r="C47" s="42">
        <v>3231500</v>
      </c>
      <c r="D47" s="42">
        <v>3402500</v>
      </c>
      <c r="E47" s="42">
        <v>6193400</v>
      </c>
      <c r="F47" s="42">
        <v>5359900</v>
      </c>
    </row>
    <row r="48" spans="1:6" x14ac:dyDescent="0.3">
      <c r="A48" s="43" t="s">
        <v>189</v>
      </c>
      <c r="B48" s="42">
        <v>4168200</v>
      </c>
      <c r="C48" s="42">
        <v>3248500</v>
      </c>
      <c r="D48" s="42">
        <v>2861400</v>
      </c>
      <c r="E48" s="42">
        <v>4200000</v>
      </c>
      <c r="F48" s="42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1"/>
  <sheetViews>
    <sheetView tabSelected="1" workbookViewId="0">
      <selection activeCell="E4" sqref="E4"/>
    </sheetView>
  </sheetViews>
  <sheetFormatPr defaultRowHeight="16.5" x14ac:dyDescent="0.3"/>
  <cols>
    <col min="3" max="3" width="9.875" bestFit="1" customWidth="1"/>
    <col min="4" max="4" width="9.125" bestFit="1" customWidth="1"/>
    <col min="5" max="5" width="9.875" bestFit="1" customWidth="1"/>
  </cols>
  <sheetData>
    <row r="1" spans="1:5" ht="20.25" x14ac:dyDescent="0.3">
      <c r="A1" s="13" t="s">
        <v>154</v>
      </c>
      <c r="B1" s="13"/>
      <c r="C1" s="13"/>
      <c r="D1" s="13"/>
      <c r="E1" s="13"/>
    </row>
    <row r="3" spans="1:5" x14ac:dyDescent="0.3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3">
      <c r="A4" s="5" t="s">
        <v>160</v>
      </c>
      <c r="B4" s="5">
        <v>251</v>
      </c>
      <c r="C4" s="44" t="e">
        <f>A4+B4</f>
        <v>#VALUE!</v>
      </c>
      <c r="D4" s="44">
        <v>3598</v>
      </c>
      <c r="E4" s="44" t="e">
        <f>C4+D4</f>
        <v>#VALUE!</v>
      </c>
    </row>
    <row r="5" spans="1:5" x14ac:dyDescent="0.3">
      <c r="A5" s="5" t="s">
        <v>161</v>
      </c>
      <c r="B5" s="5">
        <v>487</v>
      </c>
      <c r="C5" s="44">
        <v>103980</v>
      </c>
      <c r="D5" s="44">
        <v>10398</v>
      </c>
      <c r="E5" s="44">
        <f t="shared" ref="E5:E11" si="0">C5+D5</f>
        <v>114378</v>
      </c>
    </row>
    <row r="6" spans="1:5" x14ac:dyDescent="0.3">
      <c r="A6" s="5" t="s">
        <v>162</v>
      </c>
      <c r="B6" s="5">
        <v>335</v>
      </c>
      <c r="C6" s="44">
        <v>54610</v>
      </c>
      <c r="D6" s="44">
        <v>5461</v>
      </c>
      <c r="E6" s="44">
        <f t="shared" si="0"/>
        <v>60071</v>
      </c>
    </row>
    <row r="7" spans="1:5" x14ac:dyDescent="0.3">
      <c r="A7" s="5" t="s">
        <v>163</v>
      </c>
      <c r="B7" s="5">
        <v>192</v>
      </c>
      <c r="C7" s="44">
        <v>18410</v>
      </c>
      <c r="D7" s="44">
        <v>1841</v>
      </c>
      <c r="E7" s="44">
        <f t="shared" si="0"/>
        <v>20251</v>
      </c>
    </row>
    <row r="8" spans="1:5" x14ac:dyDescent="0.3">
      <c r="A8" s="5" t="s">
        <v>164</v>
      </c>
      <c r="B8" s="5">
        <v>576</v>
      </c>
      <c r="C8" s="44">
        <v>133110</v>
      </c>
      <c r="D8" s="44">
        <v>13311</v>
      </c>
      <c r="E8" s="44">
        <f t="shared" si="0"/>
        <v>146421</v>
      </c>
    </row>
    <row r="9" spans="1:5" x14ac:dyDescent="0.3">
      <c r="A9" s="5" t="s">
        <v>165</v>
      </c>
      <c r="B9" s="5">
        <v>209</v>
      </c>
      <c r="C9" s="44">
        <v>26660</v>
      </c>
      <c r="D9" s="44">
        <v>2666</v>
      </c>
      <c r="E9" s="44">
        <f t="shared" si="0"/>
        <v>29326</v>
      </c>
    </row>
    <row r="10" spans="1:5" x14ac:dyDescent="0.3">
      <c r="A10" s="5" t="s">
        <v>166</v>
      </c>
      <c r="B10" s="5">
        <v>388</v>
      </c>
      <c r="C10" s="44">
        <v>66370</v>
      </c>
      <c r="D10" s="44">
        <v>6637</v>
      </c>
      <c r="E10" s="44">
        <f t="shared" si="0"/>
        <v>73007</v>
      </c>
    </row>
    <row r="11" spans="1:5" x14ac:dyDescent="0.3">
      <c r="A11" s="5" t="s">
        <v>167</v>
      </c>
      <c r="B11" s="5">
        <v>415</v>
      </c>
      <c r="C11" s="44">
        <v>80420</v>
      </c>
      <c r="D11" s="44">
        <v>8042</v>
      </c>
      <c r="E11" s="44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sheetPr codeName="Sheet8"/>
  <dimension ref="A1:E9"/>
  <sheetViews>
    <sheetView topLeftCell="A10" workbookViewId="0">
      <selection sqref="A1:E1"/>
    </sheetView>
  </sheetViews>
  <sheetFormatPr defaultRowHeight="16.5" x14ac:dyDescent="0.3"/>
  <cols>
    <col min="2" max="5" width="10.625" customWidth="1"/>
  </cols>
  <sheetData>
    <row r="1" spans="1:5" ht="20.25" x14ac:dyDescent="0.3">
      <c r="A1" s="13" t="s">
        <v>168</v>
      </c>
      <c r="B1" s="13"/>
      <c r="C1" s="13"/>
      <c r="D1" s="13"/>
      <c r="E1" s="13"/>
    </row>
    <row r="3" spans="1:5" x14ac:dyDescent="0.3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3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3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3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3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3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3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임지혜</cp:lastModifiedBy>
  <dcterms:created xsi:type="dcterms:W3CDTF">2023-04-27T08:01:32Z</dcterms:created>
  <dcterms:modified xsi:type="dcterms:W3CDTF">2025-01-01T04:53:57Z</dcterms:modified>
</cp:coreProperties>
</file>