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TQ\연습\"/>
    </mc:Choice>
  </mc:AlternateContent>
  <bookViews>
    <workbookView xWindow="0" yWindow="0" windowWidth="28800" windowHeight="12270" activeTab="1"/>
  </bookViews>
  <sheets>
    <sheet name="제1작업" sheetId="1" r:id="rId1"/>
    <sheet name="제2작업" sheetId="6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원가">제1작업!$F$5:$F$12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E13" i="1" l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  <c r="E14" i="1" l="1"/>
  <c r="J14" i="1"/>
</calcChain>
</file>

<file path=xl/sharedStrings.xml><?xml version="1.0" encoding="utf-8"?>
<sst xmlns="http://schemas.openxmlformats.org/spreadsheetml/2006/main" count="111" uniqueCount="49">
  <si>
    <t>상품코드</t>
    <phoneticPr fontId="3" type="noConversion"/>
  </si>
  <si>
    <t>BR-344</t>
    <phoneticPr fontId="3" type="noConversion"/>
  </si>
  <si>
    <t>CE-233</t>
    <phoneticPr fontId="3" type="noConversion"/>
  </si>
  <si>
    <t>CE-156</t>
    <phoneticPr fontId="3" type="noConversion"/>
  </si>
  <si>
    <t>ET-245</t>
    <phoneticPr fontId="3" type="noConversion"/>
  </si>
  <si>
    <t>BR-332</t>
    <phoneticPr fontId="3" type="noConversion"/>
  </si>
  <si>
    <t>CE-295</t>
    <phoneticPr fontId="3" type="noConversion"/>
  </si>
  <si>
    <t>ET-148</t>
    <phoneticPr fontId="3" type="noConversion"/>
  </si>
  <si>
    <t>BR-157</t>
    <phoneticPr fontId="3" type="noConversion"/>
  </si>
  <si>
    <t>브라질 원산지 판매가(단위:원)의 평균</t>
    <phoneticPr fontId="3" type="noConversion"/>
  </si>
  <si>
    <t>11월 15일 이후 제조한 커피 판매수량의 합</t>
    <phoneticPr fontId="3" type="noConversion"/>
  </si>
  <si>
    <t>상품명</t>
    <phoneticPr fontId="3" type="noConversion"/>
  </si>
  <si>
    <t>산토스 NY2</t>
  </si>
  <si>
    <t>산토스 NY2</t>
    <phoneticPr fontId="3" type="noConversion"/>
  </si>
  <si>
    <t>산타로사</t>
    <phoneticPr fontId="3" type="noConversion"/>
  </si>
  <si>
    <t>후일라 수프리모</t>
    <phoneticPr fontId="3" type="noConversion"/>
  </si>
  <si>
    <t>모모라 G1</t>
    <phoneticPr fontId="3" type="noConversion"/>
  </si>
  <si>
    <t>모지아나 NY2</t>
    <phoneticPr fontId="3" type="noConversion"/>
  </si>
  <si>
    <t>카우카 수프리모</t>
    <phoneticPr fontId="3" type="noConversion"/>
  </si>
  <si>
    <t>씨에라 옐로우버본</t>
    <phoneticPr fontId="3" type="noConversion"/>
  </si>
  <si>
    <t>아리차 예가체프G1</t>
    <phoneticPr fontId="3" type="noConversion"/>
  </si>
  <si>
    <t>커피 원산지</t>
  </si>
  <si>
    <t>커피 원산지</t>
    <phoneticPr fontId="3" type="noConversion"/>
  </si>
  <si>
    <t>브라질</t>
  </si>
  <si>
    <t>브라질</t>
    <phoneticPr fontId="3" type="noConversion"/>
  </si>
  <si>
    <t>콜롬비아</t>
  </si>
  <si>
    <t>콜롬비아</t>
    <phoneticPr fontId="3" type="noConversion"/>
  </si>
  <si>
    <t>에티오피아</t>
  </si>
  <si>
    <t>에티오피아</t>
    <phoneticPr fontId="3" type="noConversion"/>
  </si>
  <si>
    <t>에티오피아</t>
    <phoneticPr fontId="3" type="noConversion"/>
  </si>
  <si>
    <t>제조날짜</t>
  </si>
  <si>
    <t>제조날짜</t>
    <phoneticPr fontId="3" type="noConversion"/>
  </si>
  <si>
    <t>커피원가
(단위:원)</t>
    <phoneticPr fontId="3" type="noConversion"/>
  </si>
  <si>
    <t>판매수량</t>
    <phoneticPr fontId="3" type="noConversion"/>
  </si>
  <si>
    <t>산타로사의 커피 원가(단위:원)</t>
    <phoneticPr fontId="3" type="noConversion"/>
  </si>
  <si>
    <t>상품명</t>
    <phoneticPr fontId="3" type="noConversion"/>
  </si>
  <si>
    <t>판매가
(단위:원)</t>
    <phoneticPr fontId="3" type="noConversion"/>
  </si>
  <si>
    <t>유통기한</t>
    <phoneticPr fontId="3" type="noConversion"/>
  </si>
  <si>
    <t>제조날짜</t>
    <phoneticPr fontId="3" type="noConversion"/>
  </si>
  <si>
    <t>판매순위</t>
    <phoneticPr fontId="3" type="noConversion"/>
  </si>
  <si>
    <t>총합계</t>
  </si>
  <si>
    <t>개수 : 상품명</t>
  </si>
  <si>
    <t>평균 : 판매가(단위:원)</t>
  </si>
  <si>
    <t>10월</t>
  </si>
  <si>
    <t>11월</t>
  </si>
  <si>
    <t>12월</t>
  </si>
  <si>
    <t>***</t>
  </si>
  <si>
    <t>&lt;&gt;에티오피아</t>
    <phoneticPr fontId="3" type="noConversion"/>
  </si>
  <si>
    <t>&gt;=7000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</si>
</sst>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1" fontId="2" fillId="0" borderId="3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4" fontId="2" fillId="0" borderId="9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41" fontId="2" fillId="0" borderId="3" xfId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41" fontId="2" fillId="0" borderId="21" xfId="1" applyFont="1" applyFill="1" applyBorder="1" applyAlignment="1">
      <alignment horizontal="right" vertical="center"/>
    </xf>
    <xf numFmtId="41" fontId="2" fillId="0" borderId="25" xfId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4" fontId="2" fillId="0" borderId="30" xfId="0" applyNumberFormat="1" applyFont="1" applyFill="1" applyBorder="1" applyAlignment="1">
      <alignment horizontal="center" vertical="center"/>
    </xf>
    <xf numFmtId="41" fontId="2" fillId="0" borderId="30" xfId="1" applyFont="1" applyFill="1" applyBorder="1" applyAlignment="1">
      <alignment horizontal="right" vertical="center"/>
    </xf>
    <xf numFmtId="176" fontId="2" fillId="0" borderId="30" xfId="1" applyNumberFormat="1" applyFont="1" applyFill="1" applyBorder="1" applyAlignment="1">
      <alignment horizontal="right" vertical="center"/>
    </xf>
    <xf numFmtId="41" fontId="2" fillId="0" borderId="31" xfId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6" formatCode="#,##0&quot;개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/>
              <a:t>브라질 및 콜롬비아 커피 판매현황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(제1작업!$H$5:$H$7,제1작업!$H$9:$H$11)</c:f>
              <c:numCache>
                <c:formatCode>_(* #,##0_);_(* \(#,##0\);_(* "-"_);_(@_)</c:formatCode>
                <c:ptCount val="6"/>
                <c:pt idx="0">
                  <c:v>18000</c:v>
                </c:pt>
                <c:pt idx="1">
                  <c:v>15200</c:v>
                </c:pt>
                <c:pt idx="2">
                  <c:v>11000</c:v>
                </c:pt>
                <c:pt idx="3">
                  <c:v>14500</c:v>
                </c:pt>
                <c:pt idx="4">
                  <c:v>12300</c:v>
                </c:pt>
                <c:pt idx="5">
                  <c:v>15000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4"/>
        <c:axId val="173753808"/>
        <c:axId val="177396488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판매수량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(제1작업!$G$5:$G$7,제1작업!$G$9:$G$11)</c:f>
              <c:numCache>
                <c:formatCode>#,##0"개"</c:formatCode>
                <c:ptCount val="6"/>
                <c:pt idx="0">
                  <c:v>339</c:v>
                </c:pt>
                <c:pt idx="1">
                  <c:v>1035</c:v>
                </c:pt>
                <c:pt idx="2">
                  <c:v>326</c:v>
                </c:pt>
                <c:pt idx="3">
                  <c:v>1532</c:v>
                </c:pt>
                <c:pt idx="4">
                  <c:v>248</c:v>
                </c:pt>
                <c:pt idx="5">
                  <c:v>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709048"/>
        <c:axId val="423708664"/>
      </c:lineChart>
      <c:catAx>
        <c:axId val="17375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7396488"/>
        <c:crosses val="autoZero"/>
        <c:auto val="1"/>
        <c:lblAlgn val="ctr"/>
        <c:lblOffset val="100"/>
        <c:noMultiLvlLbl val="0"/>
      </c:catAx>
      <c:valAx>
        <c:axId val="177396488"/>
        <c:scaling>
          <c:orientation val="minMax"/>
          <c:max val="21000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3753808"/>
        <c:crosses val="autoZero"/>
        <c:crossBetween val="between"/>
        <c:majorUnit val="3000"/>
        <c:minorUnit val="3000"/>
      </c:valAx>
      <c:valAx>
        <c:axId val="423708664"/>
        <c:scaling>
          <c:orientation val="minMax"/>
        </c:scaling>
        <c:delete val="0"/>
        <c:axPos val="r"/>
        <c:numFmt formatCode="#,##0&quot;개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23709048"/>
        <c:crosses val="max"/>
        <c:crossBetween val="between"/>
        <c:majorUnit val="300"/>
      </c:valAx>
      <c:catAx>
        <c:axId val="423709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70866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6</xdr:col>
      <xdr:colOff>581024</xdr:colOff>
      <xdr:row>2</xdr:row>
      <xdr:rowOff>209550</xdr:rowOff>
    </xdr:to>
    <xdr:sp macro="" textlink="">
      <xdr:nvSpPr>
        <xdr:cNvPr id="2" name="사다리꼴 1"/>
        <xdr:cNvSpPr/>
      </xdr:nvSpPr>
      <xdr:spPr>
        <a:xfrm>
          <a:off x="123825" y="95250"/>
          <a:ext cx="5772149" cy="742950"/>
        </a:xfrm>
        <a:prstGeom prst="trapezoid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수입 원두커피 판매 현황</a:t>
          </a:r>
        </a:p>
      </xdr:txBody>
    </xdr:sp>
    <xdr:clientData/>
  </xdr:twoCellAnchor>
  <xdr:twoCellAnchor editAs="oneCell">
    <xdr:from>
      <xdr:col>6</xdr:col>
      <xdr:colOff>695325</xdr:colOff>
      <xdr:row>0</xdr:row>
      <xdr:rowOff>114300</xdr:rowOff>
    </xdr:from>
    <xdr:to>
      <xdr:col>9</xdr:col>
      <xdr:colOff>638175</xdr:colOff>
      <xdr:row>2</xdr:row>
      <xdr:rowOff>219075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14300"/>
          <a:ext cx="25336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0.38339</cdr:x>
      <cdr:y>0.15789</cdr:y>
    </cdr:from>
    <cdr:to>
      <cdr:x>0.49413</cdr:x>
      <cdr:y>0.21951</cdr:y>
    </cdr:to>
    <cdr:sp macro="" textlink="">
      <cdr:nvSpPr>
        <cdr:cNvPr id="2" name="사각형 설명선 1"/>
        <cdr:cNvSpPr/>
      </cdr:nvSpPr>
      <cdr:spPr>
        <a:xfrm xmlns:a="http://schemas.openxmlformats.org/drawingml/2006/main">
          <a:off x="3567971" y="960306"/>
          <a:ext cx="1030574" cy="374755"/>
        </a:xfrm>
        <a:prstGeom xmlns:a="http://schemas.openxmlformats.org/drawingml/2006/main" prst="wedgeRectCallout">
          <a:avLst>
            <a:gd name="adj1" fmla="val 89016"/>
            <a:gd name="adj2" fmla="val -1291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ko-KR" sz="11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33.731332175928" createdVersion="5" refreshedVersion="5" minRefreshableVersion="3" recordCount="8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/>
    </cacheField>
    <cacheField name="커피 원산지" numFmtId="0">
      <sharedItems count="3">
        <s v="브라질"/>
        <s v="콜롬비아"/>
        <s v="에티오피아"/>
      </sharedItems>
    </cacheField>
    <cacheField name="제조날짜" numFmtId="14">
      <sharedItems containsSemiMixedTypes="0" containsNonDate="0" containsDate="1" containsString="0" minDate="2022-10-02T00:00:00" maxDate="2022-12-24T00:00:00" count="7">
        <d v="2022-10-20T00:00:00"/>
        <d v="2022-10-02T00:00:00"/>
        <d v="2022-11-04T00:00:00"/>
        <d v="2022-12-08T00:00:00"/>
        <d v="2022-12-23T00:00:00"/>
        <d v="2022-12-15T00:00:00"/>
        <d v="2022-11-29T00:00:00"/>
      </sharedItems>
      <fieldGroup base="3">
        <rangePr groupBy="months" startDate="2022-10-02T00:00:00" endDate="2022-12-24T00:00:00"/>
        <groupItems count="14">
          <s v="&lt;2022-10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12-24"/>
        </groupItems>
      </fieldGroup>
    </cacheField>
    <cacheField name="커피원가_x000a_(단위:원)" numFmtId="41">
      <sharedItems containsSemiMixedTypes="0" containsString="0" containsNumber="1" containsInteger="1" minValue="6300" maxValue="12300"/>
    </cacheField>
    <cacheField name="판매수량" numFmtId="176">
      <sharedItems containsSemiMixedTypes="0" containsString="0" containsNumber="1" containsInteger="1" minValue="248" maxValue="1532"/>
    </cacheField>
    <cacheField name="판매가_x000a_(단위:원)" numFmtId="41">
      <sharedItems containsSemiMixedTypes="0" containsString="0" containsNumber="1" containsInteger="1" minValue="11000" maxValue="33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BR-344"/>
    <s v="산토스 NY2"/>
    <x v="0"/>
    <x v="0"/>
    <n v="8500"/>
    <n v="339"/>
    <n v="18000"/>
  </r>
  <r>
    <s v="CE-233"/>
    <s v="산타로사"/>
    <x v="1"/>
    <x v="1"/>
    <n v="7000"/>
    <n v="1035"/>
    <n v="15200"/>
  </r>
  <r>
    <s v="CE-156"/>
    <s v="후일라 수프리모"/>
    <x v="1"/>
    <x v="2"/>
    <n v="6300"/>
    <n v="326"/>
    <n v="11000"/>
  </r>
  <r>
    <s v="ET-245"/>
    <s v="모모라 G1"/>
    <x v="2"/>
    <x v="3"/>
    <n v="12300"/>
    <n v="864"/>
    <n v="33900"/>
  </r>
  <r>
    <s v="BR-332"/>
    <s v="모지아나 NY2"/>
    <x v="0"/>
    <x v="4"/>
    <n v="9800"/>
    <n v="1532"/>
    <n v="14500"/>
  </r>
  <r>
    <s v="CE-295"/>
    <s v="카우카 수프리모"/>
    <x v="1"/>
    <x v="2"/>
    <n v="6800"/>
    <n v="248"/>
    <n v="12300"/>
  </r>
  <r>
    <s v="BR-157"/>
    <s v="씨에라 옐로우버본"/>
    <x v="0"/>
    <x v="5"/>
    <n v="6900"/>
    <n v="567"/>
    <n v="15000"/>
  </r>
  <r>
    <s v="ET-148"/>
    <s v="아리차 예가체프G1"/>
    <x v="2"/>
    <x v="6"/>
    <n v="10500"/>
    <n v="954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missingCaption="***" updatedVersion="5" minRefreshableVersion="3" useAutoFormatting="1" colGrandTotals="0" itemPrintTitles="1" mergeItem="1" createdVersion="5" indent="0" outline="1" outlineData="1" multipleFieldFilters="0" rowHeaderCaption="제조날짜" colHeaderCaption="커피 원산지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1" showAll="0"/>
    <pivotField numFmtId="176" showAll="0"/>
    <pivotField dataField="1" numFmtId="41" showAll="0"/>
  </pivotFields>
  <rowFields count="1">
    <field x="3"/>
  </rowFields>
  <rowItems count="4">
    <i>
      <x v="10"/>
    </i>
    <i>
      <x v="11"/>
    </i>
    <i>
      <x v="1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판매가(단위:원)" fld="6" subtotal="average" baseField="3" baseItem="0"/>
  </dataFields>
  <formats count="4">
    <format dxfId="12">
      <pivotArea collapsedLevelsAreSubtotals="1" fieldPosition="0">
        <references count="1">
          <reference field="3" count="3">
            <x v="10"/>
            <x v="11"/>
            <x v="12"/>
          </reference>
        </references>
      </pivotArea>
    </format>
    <format dxfId="11">
      <pivotArea collapsedLevelsAreSubtotals="1" fieldPosition="0">
        <references count="1">
          <reference field="3" count="3">
            <x v="10"/>
            <x v="11"/>
            <x v="12"/>
          </reference>
        </references>
      </pivotArea>
    </format>
    <format dxfId="10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표2" displayName="표2" ref="B18:H21" totalsRowShown="0" headerRowDxfId="0" tableBorderDxfId="8">
  <autoFilter ref="B18:H21"/>
  <tableColumns count="7">
    <tableColumn id="1" name="상품코드" dataDxfId="7"/>
    <tableColumn id="2" name="상품명" dataDxfId="6"/>
    <tableColumn id="3" name="커피 원산지" dataDxfId="5"/>
    <tableColumn id="4" name="제조날짜" dataDxfId="4"/>
    <tableColumn id="5" name="커피원가_x000a_(단위:원)" dataDxfId="3" dataCellStyle="쉼표 [0]"/>
    <tableColumn id="6" name="판매수량" dataDxfId="2" dataCellStyle="쉼표 [0]"/>
    <tableColumn id="7" name="판매가_x000a_(단위:원)" dataDxfId="1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M11" sqref="M11"/>
    </sheetView>
  </sheetViews>
  <sheetFormatPr defaultRowHeight="13.5" x14ac:dyDescent="0.3"/>
  <cols>
    <col min="1" max="1" width="1.625" style="1" customWidth="1"/>
    <col min="2" max="2" width="12.5" style="1" customWidth="1"/>
    <col min="3" max="3" width="18.5" style="1" bestFit="1" customWidth="1"/>
    <col min="4" max="4" width="13.125" style="1" customWidth="1"/>
    <col min="5" max="5" width="13.375" style="1" customWidth="1"/>
    <col min="6" max="7" width="10.625" style="1" customWidth="1"/>
    <col min="8" max="8" width="11.75" style="1" customWidth="1"/>
    <col min="9" max="10" width="11.625" style="1" bestFit="1" customWidth="1"/>
    <col min="11" max="16384" width="9" style="1"/>
  </cols>
  <sheetData>
    <row r="1" spans="2:10" ht="24.95" customHeight="1" x14ac:dyDescent="0.3"/>
    <row r="2" spans="2:10" ht="24.95" customHeight="1" x14ac:dyDescent="0.3"/>
    <row r="3" spans="2:10" ht="24.95" customHeight="1" thickBot="1" x14ac:dyDescent="0.35"/>
    <row r="4" spans="2:10" ht="36.75" customHeight="1" thickBot="1" x14ac:dyDescent="0.35">
      <c r="B4" s="16" t="s">
        <v>0</v>
      </c>
      <c r="C4" s="17" t="s">
        <v>11</v>
      </c>
      <c r="D4" s="17" t="s">
        <v>22</v>
      </c>
      <c r="E4" s="17" t="s">
        <v>31</v>
      </c>
      <c r="F4" s="18" t="s">
        <v>32</v>
      </c>
      <c r="G4" s="17" t="s">
        <v>33</v>
      </c>
      <c r="H4" s="18" t="s">
        <v>36</v>
      </c>
      <c r="I4" s="17" t="s">
        <v>37</v>
      </c>
      <c r="J4" s="19" t="s">
        <v>39</v>
      </c>
    </row>
    <row r="5" spans="2:10" ht="21.95" customHeight="1" x14ac:dyDescent="0.3">
      <c r="B5" s="2" t="s">
        <v>1</v>
      </c>
      <c r="C5" s="3" t="s">
        <v>13</v>
      </c>
      <c r="D5" s="3" t="s">
        <v>24</v>
      </c>
      <c r="E5" s="4">
        <v>44854</v>
      </c>
      <c r="F5" s="20">
        <v>8500</v>
      </c>
      <c r="G5" s="24">
        <v>339</v>
      </c>
      <c r="H5" s="20">
        <v>18000</v>
      </c>
      <c r="I5" s="4">
        <f>CHOOSE(MID(B5,4,1),E5+365,E5+500,E5+730)</f>
        <v>45584</v>
      </c>
      <c r="J5" s="5" t="str">
        <f>IF(_xlfn.RANK.EQ(G5,$G$5:$G$12,0)&lt;=3,_xlfn.RANK.EQ(G5,$G$5:$G$12,0)&amp;"위","")</f>
        <v/>
      </c>
    </row>
    <row r="6" spans="2:10" ht="21.95" customHeight="1" x14ac:dyDescent="0.3">
      <c r="B6" s="6" t="s">
        <v>2</v>
      </c>
      <c r="C6" s="7" t="s">
        <v>14</v>
      </c>
      <c r="D6" s="7" t="s">
        <v>26</v>
      </c>
      <c r="E6" s="8">
        <v>44836</v>
      </c>
      <c r="F6" s="21">
        <v>7000</v>
      </c>
      <c r="G6" s="25">
        <v>1035</v>
      </c>
      <c r="H6" s="21">
        <v>15200</v>
      </c>
      <c r="I6" s="8">
        <f t="shared" ref="I6:I12" si="0">CHOOSE(MID(B6,4,1),E6+365,E6+500,E6+730)</f>
        <v>45336</v>
      </c>
      <c r="J6" s="9" t="str">
        <f t="shared" ref="J6:J12" si="1">IF(_xlfn.RANK.EQ(G6,$G$5:$G$12,0)&lt;=3,_xlfn.RANK.EQ(G6,$G$5:$G$12,0)&amp;"위","")</f>
        <v>2위</v>
      </c>
    </row>
    <row r="7" spans="2:10" ht="21.95" customHeight="1" x14ac:dyDescent="0.3">
      <c r="B7" s="6" t="s">
        <v>3</v>
      </c>
      <c r="C7" s="7" t="s">
        <v>15</v>
      </c>
      <c r="D7" s="7" t="s">
        <v>26</v>
      </c>
      <c r="E7" s="8">
        <v>44869</v>
      </c>
      <c r="F7" s="21">
        <v>6300</v>
      </c>
      <c r="G7" s="25">
        <v>326</v>
      </c>
      <c r="H7" s="21">
        <v>11000</v>
      </c>
      <c r="I7" s="8">
        <f t="shared" si="0"/>
        <v>45234</v>
      </c>
      <c r="J7" s="9" t="str">
        <f t="shared" si="1"/>
        <v/>
      </c>
    </row>
    <row r="8" spans="2:10" ht="21.95" customHeight="1" x14ac:dyDescent="0.3">
      <c r="B8" s="6" t="s">
        <v>4</v>
      </c>
      <c r="C8" s="7" t="s">
        <v>16</v>
      </c>
      <c r="D8" s="7" t="s">
        <v>28</v>
      </c>
      <c r="E8" s="8">
        <v>44903</v>
      </c>
      <c r="F8" s="21">
        <v>12300</v>
      </c>
      <c r="G8" s="25">
        <v>864</v>
      </c>
      <c r="H8" s="21">
        <v>33900</v>
      </c>
      <c r="I8" s="8">
        <f t="shared" si="0"/>
        <v>45403</v>
      </c>
      <c r="J8" s="9" t="str">
        <f t="shared" si="1"/>
        <v/>
      </c>
    </row>
    <row r="9" spans="2:10" ht="21.95" customHeight="1" x14ac:dyDescent="0.3">
      <c r="B9" s="6" t="s">
        <v>5</v>
      </c>
      <c r="C9" s="7" t="s">
        <v>17</v>
      </c>
      <c r="D9" s="7" t="s">
        <v>24</v>
      </c>
      <c r="E9" s="8">
        <v>44918</v>
      </c>
      <c r="F9" s="21">
        <v>9800</v>
      </c>
      <c r="G9" s="25">
        <v>1532</v>
      </c>
      <c r="H9" s="21">
        <v>14500</v>
      </c>
      <c r="I9" s="8">
        <f t="shared" si="0"/>
        <v>45648</v>
      </c>
      <c r="J9" s="9" t="str">
        <f t="shared" si="1"/>
        <v>1위</v>
      </c>
    </row>
    <row r="10" spans="2:10" ht="21.95" customHeight="1" x14ac:dyDescent="0.3">
      <c r="B10" s="6" t="s">
        <v>6</v>
      </c>
      <c r="C10" s="7" t="s">
        <v>18</v>
      </c>
      <c r="D10" s="7" t="s">
        <v>26</v>
      </c>
      <c r="E10" s="8">
        <v>44869</v>
      </c>
      <c r="F10" s="21">
        <v>6800</v>
      </c>
      <c r="G10" s="25">
        <v>248</v>
      </c>
      <c r="H10" s="21">
        <v>12300</v>
      </c>
      <c r="I10" s="8">
        <f t="shared" si="0"/>
        <v>45369</v>
      </c>
      <c r="J10" s="9" t="str">
        <f t="shared" si="1"/>
        <v/>
      </c>
    </row>
    <row r="11" spans="2:10" ht="21.95" customHeight="1" x14ac:dyDescent="0.3">
      <c r="B11" s="6" t="s">
        <v>8</v>
      </c>
      <c r="C11" s="7" t="s">
        <v>19</v>
      </c>
      <c r="D11" s="7" t="s">
        <v>24</v>
      </c>
      <c r="E11" s="8">
        <v>44910</v>
      </c>
      <c r="F11" s="21">
        <v>6900</v>
      </c>
      <c r="G11" s="25">
        <v>567</v>
      </c>
      <c r="H11" s="21">
        <v>15000</v>
      </c>
      <c r="I11" s="8">
        <f t="shared" si="0"/>
        <v>45275</v>
      </c>
      <c r="J11" s="9" t="str">
        <f t="shared" si="1"/>
        <v/>
      </c>
    </row>
    <row r="12" spans="2:10" ht="21.95" customHeight="1" thickBot="1" x14ac:dyDescent="0.35">
      <c r="B12" s="10" t="s">
        <v>7</v>
      </c>
      <c r="C12" s="11" t="s">
        <v>20</v>
      </c>
      <c r="D12" s="11" t="s">
        <v>29</v>
      </c>
      <c r="E12" s="12">
        <v>44894</v>
      </c>
      <c r="F12" s="22">
        <v>10500</v>
      </c>
      <c r="G12" s="26">
        <v>954</v>
      </c>
      <c r="H12" s="22">
        <v>29500</v>
      </c>
      <c r="I12" s="12">
        <f t="shared" si="0"/>
        <v>45259</v>
      </c>
      <c r="J12" s="13" t="str">
        <f t="shared" si="1"/>
        <v>3위</v>
      </c>
    </row>
    <row r="13" spans="2:10" ht="21.95" customHeight="1" x14ac:dyDescent="0.3">
      <c r="B13" s="56" t="s">
        <v>9</v>
      </c>
      <c r="C13" s="57"/>
      <c r="D13" s="58"/>
      <c r="E13" s="14">
        <f>INT(DAVERAGE(B4:H12,7,D4:D5))</f>
        <v>15833</v>
      </c>
      <c r="F13" s="63"/>
      <c r="G13" s="62" t="s">
        <v>34</v>
      </c>
      <c r="H13" s="57"/>
      <c r="I13" s="58"/>
      <c r="J13" s="15">
        <f>INDEX(원가,MATCH(C6,C5:C12,0))</f>
        <v>7000</v>
      </c>
    </row>
    <row r="14" spans="2:10" ht="21.95" customHeight="1" thickBot="1" x14ac:dyDescent="0.35">
      <c r="B14" s="59" t="s">
        <v>10</v>
      </c>
      <c r="C14" s="60"/>
      <c r="D14" s="61"/>
      <c r="E14" s="11">
        <f>SUMIF(E5:E12,"&gt;=2022-11-15",G5:G12)</f>
        <v>3917</v>
      </c>
      <c r="F14" s="64"/>
      <c r="G14" s="23" t="s">
        <v>35</v>
      </c>
      <c r="H14" s="11" t="s">
        <v>12</v>
      </c>
      <c r="I14" s="23" t="s">
        <v>38</v>
      </c>
      <c r="J14" s="27">
        <f>VLOOKUP(H14,C5:H12,3,0)</f>
        <v>44854</v>
      </c>
    </row>
  </sheetData>
  <mergeCells count="4">
    <mergeCell ref="B13:D13"/>
    <mergeCell ref="B14:D14"/>
    <mergeCell ref="G13:I13"/>
    <mergeCell ref="F13:F14"/>
  </mergeCells>
  <phoneticPr fontId="3" type="noConversion"/>
  <conditionalFormatting sqref="H5:H1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{2EBAD24B-667A-437B-A799-1669CEA10703}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{79B4552E-EC82-4456-AC14-AB722D327319}</x14:id>
        </ext>
      </extLst>
    </cfRule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{B882E745-78E0-4891-8111-50197D70B865}</x14:id>
        </ext>
      </extLst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BAD24B-667A-437B-A799-1669CEA107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B4552E-EC82-4456-AC14-AB722D327319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14:cfRule type="dataBar" id="{B882E745-78E0-4891-8111-50197D70B86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G14" sqref="G14"/>
    </sheetView>
  </sheetViews>
  <sheetFormatPr defaultRowHeight="13.5" x14ac:dyDescent="0.3"/>
  <cols>
    <col min="1" max="1" width="1.625" style="1" customWidth="1"/>
    <col min="2" max="2" width="13.75" style="1" bestFit="1" customWidth="1"/>
    <col min="3" max="3" width="18.5" style="1" bestFit="1" customWidth="1"/>
    <col min="4" max="4" width="12.75" style="1" customWidth="1"/>
    <col min="5" max="5" width="11.625" style="1" bestFit="1" customWidth="1"/>
    <col min="6" max="6" width="14.375" style="1" customWidth="1"/>
    <col min="7" max="7" width="10.625" style="1" customWidth="1"/>
    <col min="8" max="8" width="18" style="1" customWidth="1"/>
    <col min="9" max="16384" width="9" style="1"/>
  </cols>
  <sheetData>
    <row r="1" spans="2:10" ht="14.25" thickBot="1" x14ac:dyDescent="0.35"/>
    <row r="2" spans="2:10" ht="27.75" thickBot="1" x14ac:dyDescent="0.35">
      <c r="B2" s="16" t="s">
        <v>0</v>
      </c>
      <c r="C2" s="17" t="s">
        <v>11</v>
      </c>
      <c r="D2" s="17" t="s">
        <v>22</v>
      </c>
      <c r="E2" s="17" t="s">
        <v>31</v>
      </c>
      <c r="F2" s="18" t="s">
        <v>32</v>
      </c>
      <c r="G2" s="17" t="s">
        <v>33</v>
      </c>
      <c r="H2" s="18" t="s">
        <v>36</v>
      </c>
    </row>
    <row r="3" spans="2:10" ht="21.95" customHeight="1" x14ac:dyDescent="0.3">
      <c r="B3" s="2" t="s">
        <v>1</v>
      </c>
      <c r="C3" s="3" t="s">
        <v>13</v>
      </c>
      <c r="D3" s="3" t="s">
        <v>24</v>
      </c>
      <c r="E3" s="4">
        <v>44854</v>
      </c>
      <c r="F3" s="20">
        <v>8500</v>
      </c>
      <c r="G3" s="24">
        <v>339</v>
      </c>
      <c r="H3" s="20">
        <v>18000</v>
      </c>
    </row>
    <row r="4" spans="2:10" ht="21.95" customHeight="1" x14ac:dyDescent="0.3">
      <c r="B4" s="6" t="s">
        <v>2</v>
      </c>
      <c r="C4" s="7" t="s">
        <v>14</v>
      </c>
      <c r="D4" s="7" t="s">
        <v>26</v>
      </c>
      <c r="E4" s="8">
        <v>44836</v>
      </c>
      <c r="F4" s="21">
        <v>7000</v>
      </c>
      <c r="G4" s="25">
        <v>1035</v>
      </c>
      <c r="H4" s="21">
        <v>15200</v>
      </c>
    </row>
    <row r="5" spans="2:10" ht="21.95" customHeight="1" x14ac:dyDescent="0.3">
      <c r="B5" s="6" t="s">
        <v>3</v>
      </c>
      <c r="C5" s="7" t="s">
        <v>15</v>
      </c>
      <c r="D5" s="7" t="s">
        <v>26</v>
      </c>
      <c r="E5" s="8">
        <v>44869</v>
      </c>
      <c r="F5" s="21">
        <v>6300</v>
      </c>
      <c r="G5" s="25">
        <v>326</v>
      </c>
      <c r="H5" s="21">
        <v>11000</v>
      </c>
    </row>
    <row r="6" spans="2:10" ht="21.95" customHeight="1" x14ac:dyDescent="0.3">
      <c r="B6" s="6" t="s">
        <v>4</v>
      </c>
      <c r="C6" s="7" t="s">
        <v>16</v>
      </c>
      <c r="D6" s="7" t="s">
        <v>28</v>
      </c>
      <c r="E6" s="8">
        <v>44903</v>
      </c>
      <c r="F6" s="21">
        <v>12300</v>
      </c>
      <c r="G6" s="25">
        <v>864</v>
      </c>
      <c r="H6" s="21">
        <v>33900</v>
      </c>
    </row>
    <row r="7" spans="2:10" ht="21.95" customHeight="1" x14ac:dyDescent="0.3">
      <c r="B7" s="6" t="s">
        <v>5</v>
      </c>
      <c r="C7" s="7" t="s">
        <v>17</v>
      </c>
      <c r="D7" s="7" t="s">
        <v>24</v>
      </c>
      <c r="E7" s="8">
        <v>44918</v>
      </c>
      <c r="F7" s="21">
        <v>9800</v>
      </c>
      <c r="G7" s="25">
        <v>1532</v>
      </c>
      <c r="H7" s="21">
        <v>14500</v>
      </c>
    </row>
    <row r="8" spans="2:10" ht="21.95" customHeight="1" x14ac:dyDescent="0.3">
      <c r="B8" s="6" t="s">
        <v>6</v>
      </c>
      <c r="C8" s="7" t="s">
        <v>18</v>
      </c>
      <c r="D8" s="7" t="s">
        <v>26</v>
      </c>
      <c r="E8" s="8">
        <v>44869</v>
      </c>
      <c r="F8" s="21">
        <v>6800</v>
      </c>
      <c r="G8" s="25">
        <v>248</v>
      </c>
      <c r="H8" s="21">
        <v>12300</v>
      </c>
    </row>
    <row r="9" spans="2:10" ht="21.95" customHeight="1" x14ac:dyDescent="0.3">
      <c r="B9" s="6" t="s">
        <v>8</v>
      </c>
      <c r="C9" s="7" t="s">
        <v>19</v>
      </c>
      <c r="D9" s="7" t="s">
        <v>24</v>
      </c>
      <c r="E9" s="8">
        <v>44910</v>
      </c>
      <c r="F9" s="21">
        <v>6900</v>
      </c>
      <c r="G9" s="25">
        <v>567</v>
      </c>
      <c r="H9" s="21">
        <v>15000</v>
      </c>
    </row>
    <row r="10" spans="2:10" ht="21.95" customHeight="1" thickBot="1" x14ac:dyDescent="0.35">
      <c r="B10" s="10" t="s">
        <v>7</v>
      </c>
      <c r="C10" s="11" t="s">
        <v>20</v>
      </c>
      <c r="D10" s="11" t="s">
        <v>28</v>
      </c>
      <c r="E10" s="12">
        <v>44894</v>
      </c>
      <c r="F10" s="22">
        <v>10500</v>
      </c>
      <c r="G10" s="26">
        <v>954</v>
      </c>
      <c r="H10" s="22">
        <v>29500</v>
      </c>
    </row>
    <row r="11" spans="2:10" ht="21.95" customHeight="1" x14ac:dyDescent="0.3"/>
    <row r="12" spans="2:10" ht="21.95" customHeight="1" thickBot="1" x14ac:dyDescent="0.35"/>
    <row r="13" spans="2:10" ht="27" x14ac:dyDescent="0.3">
      <c r="B13" s="17" t="s">
        <v>22</v>
      </c>
      <c r="C13" s="18" t="s">
        <v>32</v>
      </c>
    </row>
    <row r="14" spans="2:10" x14ac:dyDescent="0.3">
      <c r="B14" s="1" t="s">
        <v>47</v>
      </c>
      <c r="C14" s="1" t="s">
        <v>48</v>
      </c>
    </row>
    <row r="16" spans="2:10" ht="16.5" x14ac:dyDescent="0.3">
      <c r="B16"/>
      <c r="C16"/>
      <c r="D16"/>
      <c r="E16"/>
      <c r="F16"/>
      <c r="G16"/>
      <c r="H16"/>
      <c r="I16"/>
      <c r="J16"/>
    </row>
    <row r="17" spans="2:10" ht="16.5" x14ac:dyDescent="0.3">
      <c r="B17"/>
      <c r="C17"/>
      <c r="D17"/>
      <c r="E17"/>
      <c r="F17"/>
      <c r="G17"/>
      <c r="H17"/>
      <c r="I17"/>
      <c r="J17"/>
    </row>
    <row r="18" spans="2:10" ht="27.75" thickBot="1" x14ac:dyDescent="0.35">
      <c r="B18" s="46" t="s">
        <v>0</v>
      </c>
      <c r="C18" s="47" t="s">
        <v>11</v>
      </c>
      <c r="D18" s="47" t="s">
        <v>22</v>
      </c>
      <c r="E18" s="47" t="s">
        <v>31</v>
      </c>
      <c r="F18" s="48" t="s">
        <v>32</v>
      </c>
      <c r="G18" s="47" t="s">
        <v>33</v>
      </c>
      <c r="H18" s="49" t="s">
        <v>36</v>
      </c>
      <c r="I18"/>
      <c r="J18"/>
    </row>
    <row r="19" spans="2:10" ht="16.5" x14ac:dyDescent="0.3">
      <c r="B19" s="42" t="s">
        <v>1</v>
      </c>
      <c r="C19" s="34" t="s">
        <v>13</v>
      </c>
      <c r="D19" s="34" t="s">
        <v>24</v>
      </c>
      <c r="E19" s="35">
        <v>44854</v>
      </c>
      <c r="F19" s="36">
        <v>8500</v>
      </c>
      <c r="G19" s="37">
        <v>339</v>
      </c>
      <c r="H19" s="44">
        <v>18000</v>
      </c>
      <c r="I19"/>
      <c r="J19"/>
    </row>
    <row r="20" spans="2:10" ht="16.5" x14ac:dyDescent="0.3">
      <c r="B20" s="43" t="s">
        <v>2</v>
      </c>
      <c r="C20" s="38" t="s">
        <v>14</v>
      </c>
      <c r="D20" s="38" t="s">
        <v>26</v>
      </c>
      <c r="E20" s="39">
        <v>44836</v>
      </c>
      <c r="F20" s="40">
        <v>7000</v>
      </c>
      <c r="G20" s="41">
        <v>1035</v>
      </c>
      <c r="H20" s="45">
        <v>15200</v>
      </c>
      <c r="I20"/>
      <c r="J20"/>
    </row>
    <row r="21" spans="2:10" ht="16.5" x14ac:dyDescent="0.3">
      <c r="B21" s="50" t="s">
        <v>5</v>
      </c>
      <c r="C21" s="51" t="s">
        <v>17</v>
      </c>
      <c r="D21" s="51" t="s">
        <v>24</v>
      </c>
      <c r="E21" s="52">
        <v>44918</v>
      </c>
      <c r="F21" s="53">
        <v>9800</v>
      </c>
      <c r="G21" s="54">
        <v>1532</v>
      </c>
      <c r="H21" s="55">
        <v>14500</v>
      </c>
      <c r="I21"/>
      <c r="J21"/>
    </row>
    <row r="22" spans="2:10" ht="16.5" x14ac:dyDescent="0.3">
      <c r="B22"/>
      <c r="C22"/>
      <c r="D22"/>
      <c r="E22"/>
      <c r="F22"/>
      <c r="G22"/>
      <c r="H22"/>
      <c r="I22"/>
      <c r="J22"/>
    </row>
    <row r="23" spans="2:10" ht="16.5" x14ac:dyDescent="0.3">
      <c r="B23"/>
      <c r="C23"/>
      <c r="D23"/>
      <c r="E23"/>
      <c r="F23"/>
      <c r="G23"/>
      <c r="H23"/>
      <c r="I23"/>
      <c r="J23"/>
    </row>
    <row r="24" spans="2:10" ht="16.5" x14ac:dyDescent="0.3">
      <c r="B24"/>
      <c r="C24"/>
      <c r="D24"/>
      <c r="E24"/>
      <c r="F24"/>
      <c r="G24"/>
      <c r="H24"/>
      <c r="I24"/>
      <c r="J24"/>
    </row>
    <row r="25" spans="2:10" ht="16.5" x14ac:dyDescent="0.3">
      <c r="B25"/>
      <c r="C25"/>
      <c r="D25"/>
      <c r="E25"/>
      <c r="F25"/>
      <c r="G25"/>
      <c r="H25"/>
      <c r="I25"/>
    </row>
    <row r="26" spans="2:10" ht="16.5" x14ac:dyDescent="0.3">
      <c r="B26"/>
      <c r="C26"/>
      <c r="D26"/>
      <c r="E26"/>
      <c r="F26"/>
      <c r="G26"/>
      <c r="H26"/>
      <c r="I26"/>
    </row>
    <row r="27" spans="2:10" ht="16.5" x14ac:dyDescent="0.3">
      <c r="B27"/>
      <c r="C27"/>
      <c r="D27"/>
      <c r="E27"/>
      <c r="F27"/>
      <c r="G27"/>
      <c r="H27"/>
      <c r="I27"/>
    </row>
    <row r="28" spans="2:10" ht="16.5" x14ac:dyDescent="0.3">
      <c r="B28"/>
      <c r="C28"/>
      <c r="D28"/>
      <c r="E28"/>
      <c r="F28"/>
      <c r="G28"/>
      <c r="H28"/>
      <c r="I28"/>
    </row>
    <row r="29" spans="2:10" ht="16.5" x14ac:dyDescent="0.3">
      <c r="B29"/>
      <c r="C29"/>
      <c r="D29"/>
      <c r="E29"/>
      <c r="F29"/>
      <c r="G29"/>
      <c r="H29"/>
      <c r="I29"/>
    </row>
    <row r="30" spans="2:10" ht="16.5" x14ac:dyDescent="0.3">
      <c r="B30"/>
      <c r="C30"/>
      <c r="D30"/>
      <c r="E30"/>
      <c r="F30"/>
      <c r="G30"/>
      <c r="H30"/>
      <c r="I30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H15" sqref="H15"/>
    </sheetView>
  </sheetViews>
  <sheetFormatPr defaultRowHeight="13.5" x14ac:dyDescent="0.3"/>
  <cols>
    <col min="1" max="1" width="1.625" style="1" customWidth="1"/>
    <col min="2" max="2" width="13.25" style="1" customWidth="1"/>
    <col min="3" max="3" width="15.875" style="1" bestFit="1" customWidth="1"/>
    <col min="4" max="4" width="21.375" style="1" bestFit="1" customWidth="1"/>
    <col min="5" max="5" width="13.125" style="1" bestFit="1" customWidth="1"/>
    <col min="6" max="6" width="21.375" style="1" customWidth="1"/>
    <col min="7" max="7" width="13.125" style="1" bestFit="1" customWidth="1"/>
    <col min="8" max="8" width="21.375" style="1" bestFit="1" customWidth="1"/>
    <col min="9" max="9" width="18" style="1" bestFit="1" customWidth="1"/>
    <col min="10" max="10" width="26.25" style="1" bestFit="1" customWidth="1"/>
    <col min="11" max="16384" width="9" style="1"/>
  </cols>
  <sheetData>
    <row r="2" spans="2:10" ht="16.5" x14ac:dyDescent="0.3">
      <c r="B2" s="29"/>
      <c r="C2" s="30" t="s">
        <v>21</v>
      </c>
      <c r="D2" s="29"/>
      <c r="E2" s="29"/>
      <c r="F2" s="29"/>
      <c r="G2" s="29"/>
      <c r="H2" s="29"/>
      <c r="I2"/>
      <c r="J2"/>
    </row>
    <row r="3" spans="2:10" ht="16.5" x14ac:dyDescent="0.3">
      <c r="B3" s="29"/>
      <c r="C3" s="65" t="s">
        <v>25</v>
      </c>
      <c r="D3" s="66"/>
      <c r="E3" s="65" t="s">
        <v>27</v>
      </c>
      <c r="F3" s="66"/>
      <c r="G3" s="65" t="s">
        <v>23</v>
      </c>
      <c r="H3" s="66"/>
      <c r="I3"/>
      <c r="J3"/>
    </row>
    <row r="4" spans="2:10" ht="16.5" x14ac:dyDescent="0.3">
      <c r="B4" s="30" t="s">
        <v>30</v>
      </c>
      <c r="C4" s="31" t="s">
        <v>41</v>
      </c>
      <c r="D4" s="31" t="s">
        <v>42</v>
      </c>
      <c r="E4" s="31" t="s">
        <v>41</v>
      </c>
      <c r="F4" s="31" t="s">
        <v>42</v>
      </c>
      <c r="G4" s="31" t="s">
        <v>41</v>
      </c>
      <c r="H4" s="31" t="s">
        <v>42</v>
      </c>
      <c r="I4"/>
      <c r="J4"/>
    </row>
    <row r="5" spans="2:10" ht="16.5" x14ac:dyDescent="0.3">
      <c r="B5" s="28" t="s">
        <v>43</v>
      </c>
      <c r="C5" s="32">
        <v>1</v>
      </c>
      <c r="D5" s="32">
        <v>15200</v>
      </c>
      <c r="E5" s="32" t="s">
        <v>46</v>
      </c>
      <c r="F5" s="32" t="s">
        <v>46</v>
      </c>
      <c r="G5" s="32">
        <v>1</v>
      </c>
      <c r="H5" s="32">
        <v>18000</v>
      </c>
      <c r="I5"/>
      <c r="J5"/>
    </row>
    <row r="6" spans="2:10" ht="16.5" x14ac:dyDescent="0.3">
      <c r="B6" s="28" t="s">
        <v>44</v>
      </c>
      <c r="C6" s="32">
        <v>2</v>
      </c>
      <c r="D6" s="32">
        <v>11650</v>
      </c>
      <c r="E6" s="32">
        <v>1</v>
      </c>
      <c r="F6" s="32">
        <v>29500</v>
      </c>
      <c r="G6" s="32" t="s">
        <v>46</v>
      </c>
      <c r="H6" s="32" t="s">
        <v>46</v>
      </c>
      <c r="I6"/>
      <c r="J6"/>
    </row>
    <row r="7" spans="2:10" ht="16.5" x14ac:dyDescent="0.3">
      <c r="B7" s="28" t="s">
        <v>45</v>
      </c>
      <c r="C7" s="32" t="s">
        <v>46</v>
      </c>
      <c r="D7" s="32" t="s">
        <v>46</v>
      </c>
      <c r="E7" s="32">
        <v>1</v>
      </c>
      <c r="F7" s="32">
        <v>33900</v>
      </c>
      <c r="G7" s="32">
        <v>2</v>
      </c>
      <c r="H7" s="32">
        <v>14750</v>
      </c>
      <c r="I7"/>
      <c r="J7"/>
    </row>
    <row r="8" spans="2:10" ht="16.5" x14ac:dyDescent="0.3">
      <c r="B8" s="28" t="s">
        <v>40</v>
      </c>
      <c r="C8" s="33">
        <v>3</v>
      </c>
      <c r="D8" s="33">
        <v>12833.333333333334</v>
      </c>
      <c r="E8" s="33">
        <v>2</v>
      </c>
      <c r="F8" s="33">
        <v>31700</v>
      </c>
      <c r="G8" s="33">
        <v>3</v>
      </c>
      <c r="H8" s="33">
        <v>15833.333333333334</v>
      </c>
      <c r="I8"/>
      <c r="J8"/>
    </row>
    <row r="9" spans="2:10" ht="16.5" x14ac:dyDescent="0.3">
      <c r="B9"/>
      <c r="C9"/>
      <c r="D9"/>
      <c r="E9"/>
      <c r="F9"/>
      <c r="G9"/>
      <c r="H9"/>
      <c r="I9"/>
      <c r="J9"/>
    </row>
    <row r="10" spans="2:10" ht="16.5" x14ac:dyDescent="0.3">
      <c r="B10"/>
      <c r="C10"/>
      <c r="D10"/>
      <c r="E10"/>
      <c r="F10"/>
      <c r="G10"/>
      <c r="H10"/>
      <c r="I10"/>
      <c r="J10"/>
    </row>
    <row r="11" spans="2:10" ht="16.5" x14ac:dyDescent="0.3">
      <c r="B11"/>
      <c r="C11"/>
      <c r="D11"/>
      <c r="E11"/>
      <c r="F11"/>
      <c r="G11"/>
      <c r="H11"/>
      <c r="I11"/>
      <c r="J11"/>
    </row>
    <row r="12" spans="2:10" ht="16.5" x14ac:dyDescent="0.3">
      <c r="B12"/>
      <c r="C12"/>
      <c r="D12"/>
      <c r="E12"/>
      <c r="F12"/>
      <c r="G12"/>
      <c r="H12"/>
      <c r="I12"/>
      <c r="J12"/>
    </row>
    <row r="13" spans="2:10" ht="16.5" x14ac:dyDescent="0.3">
      <c r="B13"/>
      <c r="C13"/>
      <c r="D13"/>
    </row>
    <row r="14" spans="2:10" ht="16.5" x14ac:dyDescent="0.3">
      <c r="B14"/>
      <c r="C14"/>
      <c r="D14"/>
    </row>
    <row r="15" spans="2:10" ht="16.5" x14ac:dyDescent="0.3">
      <c r="B15"/>
      <c r="C15"/>
      <c r="D15"/>
    </row>
    <row r="16" spans="2:10" ht="16.5" x14ac:dyDescent="0.3">
      <c r="B16"/>
      <c r="C16"/>
      <c r="D16"/>
    </row>
    <row r="17" spans="2:4" ht="16.5" x14ac:dyDescent="0.3">
      <c r="B17"/>
      <c r="C17"/>
      <c r="D17"/>
    </row>
    <row r="18" spans="2:4" ht="16.5" x14ac:dyDescent="0.3">
      <c r="B18"/>
      <c r="C18"/>
      <c r="D18"/>
    </row>
    <row r="19" spans="2:4" ht="16.5" x14ac:dyDescent="0.3">
      <c r="B19"/>
      <c r="C19"/>
      <c r="D19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원가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2025-06-25T07:55:42Z</dcterms:created>
  <dcterms:modified xsi:type="dcterms:W3CDTF">2025-06-25T09:58:12Z</dcterms:modified>
</cp:coreProperties>
</file>