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효재\Desktop\"/>
    </mc:Choice>
  </mc:AlternateContent>
  <xr:revisionPtr revIDLastSave="0" documentId="13_ncr:1_{E12F3085-7F14-4413-8817-5269C5EEB3AA}" xr6:coauthVersionLast="47" xr6:coauthVersionMax="47" xr10:uidLastSave="{00000000-0000-0000-0000-000000000000}"/>
  <bookViews>
    <workbookView xWindow="-120" yWindow="-120" windowWidth="29040" windowHeight="15720" activeTab="2" xr2:uid="{5F669C3D-F2B7-4196-84F9-22B8BD1046DF}"/>
  </bookViews>
  <sheets>
    <sheet name="제1작업" sheetId="2" r:id="rId1"/>
    <sheet name="제2작업" sheetId="1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G15" i="3"/>
  <c r="G10" i="3"/>
  <c r="G5" i="3"/>
  <c r="G17" i="3" s="1"/>
  <c r="C16" i="3"/>
  <c r="C11" i="3"/>
  <c r="C6" i="3"/>
  <c r="C18" i="3" s="1"/>
  <c r="H11" i="1"/>
  <c r="J13" i="2"/>
  <c r="E14" i="2"/>
  <c r="E13" i="2"/>
  <c r="J6" i="2"/>
  <c r="J7" i="2"/>
  <c r="J8" i="2"/>
  <c r="J9" i="2"/>
  <c r="J10" i="2"/>
  <c r="J11" i="2"/>
  <c r="J12" i="2"/>
  <c r="J5" i="2"/>
  <c r="I6" i="2"/>
  <c r="I7" i="2"/>
  <c r="I8" i="2"/>
  <c r="I9" i="2"/>
  <c r="I10" i="2"/>
  <c r="I11" i="2"/>
  <c r="I12" i="2"/>
  <c r="I5" i="2"/>
</calcChain>
</file>

<file path=xl/sharedStrings.xml><?xml version="1.0" encoding="utf-8"?>
<sst xmlns="http://schemas.openxmlformats.org/spreadsheetml/2006/main" count="154" uniqueCount="47">
  <si>
    <t>LP-1VG</t>
    <phoneticPr fontId="2" type="noConversion"/>
  </si>
  <si>
    <t>SA-2DC</t>
    <phoneticPr fontId="2" type="noConversion"/>
  </si>
  <si>
    <t>WA-1BD</t>
    <phoneticPr fontId="2" type="noConversion"/>
  </si>
  <si>
    <t>CV-3QN</t>
    <phoneticPr fontId="2" type="noConversion"/>
  </si>
  <si>
    <t>상품코드</t>
    <phoneticPr fontId="2" type="noConversion"/>
  </si>
  <si>
    <t>LC-3GS</t>
    <phoneticPr fontId="2" type="noConversion"/>
  </si>
  <si>
    <t>LB-2DS</t>
    <phoneticPr fontId="2" type="noConversion"/>
  </si>
  <si>
    <t>SR-1SM</t>
    <phoneticPr fontId="2" type="noConversion"/>
  </si>
  <si>
    <t>WS-1DP</t>
    <phoneticPr fontId="2" type="noConversion"/>
  </si>
  <si>
    <t>상품명</t>
    <phoneticPr fontId="2" type="noConversion"/>
  </si>
  <si>
    <t>인버터 초절전</t>
  </si>
  <si>
    <t>인버터 초절전</t>
    <phoneticPr fontId="2" type="noConversion"/>
  </si>
  <si>
    <t>베이직 인버터</t>
    <phoneticPr fontId="2" type="noConversion"/>
  </si>
  <si>
    <t>위니아 에어컨</t>
    <phoneticPr fontId="2" type="noConversion"/>
  </si>
  <si>
    <t>프리미엄 인버터</t>
    <phoneticPr fontId="2" type="noConversion"/>
  </si>
  <si>
    <t>휘센 4WAY</t>
    <phoneticPr fontId="2" type="noConversion"/>
  </si>
  <si>
    <t>베이직 화이트</t>
    <phoneticPr fontId="2" type="noConversion"/>
  </si>
  <si>
    <t>초절전 인버터</t>
    <phoneticPr fontId="2" type="noConversion"/>
  </si>
  <si>
    <t>프리미엄 에어컨</t>
    <phoneticPr fontId="2" type="noConversion"/>
  </si>
  <si>
    <t>종류</t>
    <phoneticPr fontId="2" type="noConversion"/>
  </si>
  <si>
    <t>스탠드형</t>
    <phoneticPr fontId="2" type="noConversion"/>
  </si>
  <si>
    <t>벽걸이형</t>
    <phoneticPr fontId="2" type="noConversion"/>
  </si>
  <si>
    <t>천장형</t>
    <phoneticPr fontId="2" type="noConversion"/>
  </si>
  <si>
    <t>제조사</t>
    <phoneticPr fontId="2" type="noConversion"/>
  </si>
  <si>
    <t>LG</t>
    <phoneticPr fontId="2" type="noConversion"/>
  </si>
  <si>
    <t>삼성</t>
    <phoneticPr fontId="2" type="noConversion"/>
  </si>
  <si>
    <t>만도</t>
    <phoneticPr fontId="2" type="noConversion"/>
  </si>
  <si>
    <t>캐리어</t>
    <phoneticPr fontId="2" type="noConversion"/>
  </si>
  <si>
    <t>평형</t>
    <phoneticPr fontId="2" type="noConversion"/>
  </si>
  <si>
    <t>판매량
(단위:EA)</t>
    <phoneticPr fontId="2" type="noConversion"/>
  </si>
  <si>
    <t>판매가격</t>
    <phoneticPr fontId="2" type="noConversion"/>
  </si>
  <si>
    <t>판매
순위</t>
    <phoneticPr fontId="2" type="noConversion"/>
  </si>
  <si>
    <t>소비등급</t>
    <phoneticPr fontId="2" type="noConversion"/>
  </si>
  <si>
    <t>벽걸이형 판매량 평균</t>
    <phoneticPr fontId="2" type="noConversion"/>
  </si>
  <si>
    <t>총 판매금액</t>
    <phoneticPr fontId="2" type="noConversion"/>
  </si>
  <si>
    <t>스탠드형 판매량 합계</t>
    <phoneticPr fontId="2" type="noConversion"/>
  </si>
  <si>
    <t>판매금액</t>
    <phoneticPr fontId="2" type="noConversion"/>
  </si>
  <si>
    <t>스탠드형의 판매량(단위:EA) 평균</t>
    <phoneticPr fontId="2" type="noConversion"/>
  </si>
  <si>
    <t>&gt;=1000000</t>
    <phoneticPr fontId="2" type="noConversion"/>
  </si>
  <si>
    <t>천장형 개수</t>
  </si>
  <si>
    <t>스탠드형 개수</t>
  </si>
  <si>
    <t>벽걸이형 개수</t>
  </si>
  <si>
    <t>전체 개수</t>
  </si>
  <si>
    <t>천장형 평균</t>
  </si>
  <si>
    <t>스탠드형 평균</t>
  </si>
  <si>
    <t>벽걸이형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</si>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</sst>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&quot;원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41" fontId="3" fillId="0" borderId="8" xfId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9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3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</cellXfs>
  <cellStyles count="2">
    <cellStyle name="쉼표 [0]" xfId="1" builtinId="6"/>
    <cellStyle name="표준" xfId="0" builtinId="0"/>
  </cellStyles>
  <dxfs count="4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스탠드형 및 벽걸이형 에어컨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판매가격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82-412F-80A5-451EBFCB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87284191"/>
        <c:axId val="2087280031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82-412F-80A5-451EBFCBF6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0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2-412F-80A5-451EBFCB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542335"/>
        <c:axId val="2084541919"/>
      </c:lineChart>
      <c:catAx>
        <c:axId val="208728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7280031"/>
        <c:crosses val="autoZero"/>
        <c:auto val="1"/>
        <c:lblAlgn val="ctr"/>
        <c:lblOffset val="100"/>
        <c:noMultiLvlLbl val="0"/>
      </c:catAx>
      <c:valAx>
        <c:axId val="208728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7284191"/>
        <c:crosses val="autoZero"/>
        <c:crossBetween val="between"/>
      </c:valAx>
      <c:valAx>
        <c:axId val="2084541919"/>
        <c:scaling>
          <c:orientation val="minMax"/>
          <c:max val="75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84542335"/>
        <c:crosses val="max"/>
        <c:crossBetween val="between"/>
        <c:majorUnit val="150"/>
      </c:valAx>
      <c:catAx>
        <c:axId val="2084542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4541919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7EDD085-4A69-429B-848B-2F3E8A24D372}">
  <sheetPr/>
  <sheetViews>
    <sheetView zoomScale="10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1</xdr:row>
      <xdr:rowOff>28575</xdr:rowOff>
    </xdr:from>
    <xdr:to>
      <xdr:col>10</xdr:col>
      <xdr:colOff>0</xdr:colOff>
      <xdr:row>2</xdr:row>
      <xdr:rowOff>514350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1381538C-35BE-4CC4-ABA9-69177EF4D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00025"/>
          <a:ext cx="29622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152400</xdr:rowOff>
    </xdr:from>
    <xdr:to>
      <xdr:col>6</xdr:col>
      <xdr:colOff>276225</xdr:colOff>
      <xdr:row>2</xdr:row>
      <xdr:rowOff>457200</xdr:rowOff>
    </xdr:to>
    <xdr:sp macro="" textlink="">
      <xdr:nvSpPr>
        <xdr:cNvPr id="4" name="사각형: 둥근 대각선 방향 모서리 3">
          <a:extLst>
            <a:ext uri="{FF2B5EF4-FFF2-40B4-BE49-F238E27FC236}">
              <a16:creationId xmlns:a16="http://schemas.microsoft.com/office/drawing/2014/main" id="{B51BD87A-813D-4C04-A20F-EBD7E7DD11D8}"/>
            </a:ext>
          </a:extLst>
        </xdr:cNvPr>
        <xdr:cNvSpPr/>
      </xdr:nvSpPr>
      <xdr:spPr>
        <a:xfrm>
          <a:off x="123825" y="152400"/>
          <a:ext cx="4762500" cy="647700"/>
        </a:xfrm>
        <a:prstGeom prst="round2Diag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ko-KR" altLang="en-US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  <a:cs typeface="+mn-cs"/>
          </a:endParaRPr>
        </a:p>
      </xdr:txBody>
    </xdr:sp>
    <xdr:clientData/>
  </xdr:twoCellAnchor>
  <xdr:twoCellAnchor editAs="oneCell">
    <xdr:from>
      <xdr:col>1</xdr:col>
      <xdr:colOff>495300</xdr:colOff>
      <xdr:row>1</xdr:row>
      <xdr:rowOff>9526</xdr:rowOff>
    </xdr:from>
    <xdr:to>
      <xdr:col>5</xdr:col>
      <xdr:colOff>407611</xdr:colOff>
      <xdr:row>2</xdr:row>
      <xdr:rowOff>504826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F721AC1-1050-40C2-A6C8-B5321DD98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180976"/>
          <a:ext cx="371278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86929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44FE8B1-2C03-4A77-AA2E-289654D23A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0.25731</cdr:x>
      <cdr:y>0.1237</cdr:y>
    </cdr:from>
    <cdr:to>
      <cdr:x>0.39864</cdr:x>
      <cdr:y>0.20864</cdr:y>
    </cdr:to>
    <cdr:sp macro="" textlink="">
      <cdr:nvSpPr>
        <cdr:cNvPr id="3" name="말풍선: 모서리가 둥근 사각형 2">
          <a:extLst xmlns:a="http://schemas.openxmlformats.org/drawingml/2006/main">
            <a:ext uri="{FF2B5EF4-FFF2-40B4-BE49-F238E27FC236}">
              <a16:creationId xmlns:a16="http://schemas.microsoft.com/office/drawing/2014/main" id="{C6EBBA46-561B-472D-B4B2-54F5E70236BC}"/>
            </a:ext>
          </a:extLst>
        </cdr:cNvPr>
        <cdr:cNvSpPr/>
      </cdr:nvSpPr>
      <cdr:spPr>
        <a:xfrm xmlns:a="http://schemas.openxmlformats.org/drawingml/2006/main">
          <a:off x="2394857" y="752929"/>
          <a:ext cx="1315357" cy="517071"/>
        </a:xfrm>
        <a:prstGeom xmlns:a="http://schemas.openxmlformats.org/drawingml/2006/main" prst="wedgeRoundRectCallout">
          <a:avLst>
            <a:gd name="adj1" fmla="val -73936"/>
            <a:gd name="adj2" fmla="val -7675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인기 상품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B546-C5C3-437A-97A8-7C86F0623801}">
  <dimension ref="B3:P21"/>
  <sheetViews>
    <sheetView workbookViewId="0">
      <selection activeCell="H14" sqref="H14"/>
    </sheetView>
  </sheetViews>
  <sheetFormatPr defaultRowHeight="13.5" x14ac:dyDescent="0.3"/>
  <cols>
    <col min="1" max="1" width="1.625" style="1" customWidth="1"/>
    <col min="2" max="2" width="9" style="1"/>
    <col min="3" max="3" width="15.875" style="1" bestFit="1" customWidth="1"/>
    <col min="4" max="4" width="9" style="1"/>
    <col min="5" max="5" width="16" style="1" bestFit="1" customWidth="1"/>
    <col min="6" max="7" width="9" style="1"/>
    <col min="8" max="8" width="13.75" style="1" bestFit="1" customWidth="1"/>
    <col min="9" max="9" width="9" style="1"/>
    <col min="10" max="10" width="16" style="1" bestFit="1" customWidth="1"/>
    <col min="11" max="16384" width="9" style="1"/>
  </cols>
  <sheetData>
    <row r="3" spans="2:16" ht="48.75" customHeight="1" thickBot="1" x14ac:dyDescent="0.35"/>
    <row r="4" spans="2:16" ht="27.75" thickBot="1" x14ac:dyDescent="0.35">
      <c r="B4" s="15" t="s">
        <v>4</v>
      </c>
      <c r="C4" s="16" t="s">
        <v>9</v>
      </c>
      <c r="D4" s="16" t="s">
        <v>19</v>
      </c>
      <c r="E4" s="16" t="s">
        <v>23</v>
      </c>
      <c r="F4" s="16" t="s">
        <v>28</v>
      </c>
      <c r="G4" s="17" t="s">
        <v>29</v>
      </c>
      <c r="H4" s="16" t="s">
        <v>30</v>
      </c>
      <c r="I4" s="17" t="s">
        <v>31</v>
      </c>
      <c r="J4" s="18" t="s">
        <v>32</v>
      </c>
    </row>
    <row r="5" spans="2:16" ht="19.5" customHeight="1" x14ac:dyDescent="0.3">
      <c r="B5" s="4" t="s">
        <v>0</v>
      </c>
      <c r="C5" s="5" t="s">
        <v>11</v>
      </c>
      <c r="D5" s="5" t="s">
        <v>20</v>
      </c>
      <c r="E5" s="5" t="s">
        <v>24</v>
      </c>
      <c r="F5" s="39">
        <v>18</v>
      </c>
      <c r="G5" s="39">
        <v>652</v>
      </c>
      <c r="H5" s="20">
        <v>2260000</v>
      </c>
      <c r="I5" s="5" t="str">
        <f>_xlfn.RANK.EQ(G5,$G$5:$G$12,0)&amp;"위"</f>
        <v>1위</v>
      </c>
      <c r="J5" s="6" t="str">
        <f>CHOOSE(MID(B5,4,1),"1등급","2등급","3등급")</f>
        <v>1등급</v>
      </c>
    </row>
    <row r="6" spans="2:16" ht="19.5" customHeight="1" x14ac:dyDescent="0.3">
      <c r="B6" s="7" t="s">
        <v>1</v>
      </c>
      <c r="C6" s="2" t="s">
        <v>12</v>
      </c>
      <c r="D6" s="2" t="s">
        <v>21</v>
      </c>
      <c r="E6" s="2" t="s">
        <v>25</v>
      </c>
      <c r="F6" s="40">
        <v>7</v>
      </c>
      <c r="G6" s="40">
        <v>517</v>
      </c>
      <c r="H6" s="21">
        <v>1100000</v>
      </c>
      <c r="I6" s="2" t="str">
        <f t="shared" ref="I6:I12" si="0">_xlfn.RANK.EQ(G6,$G$5:$G$12,0)&amp;"위"</f>
        <v>3위</v>
      </c>
      <c r="J6" s="8" t="str">
        <f t="shared" ref="J6:J12" si="1">CHOOSE(MID(B6,4,1),"1등급","2등급","3등급")</f>
        <v>2등급</v>
      </c>
    </row>
    <row r="7" spans="2:16" ht="19.5" customHeight="1" x14ac:dyDescent="0.3">
      <c r="B7" s="7" t="s">
        <v>2</v>
      </c>
      <c r="C7" s="2" t="s">
        <v>13</v>
      </c>
      <c r="D7" s="2" t="s">
        <v>22</v>
      </c>
      <c r="E7" s="2" t="s">
        <v>26</v>
      </c>
      <c r="F7" s="40">
        <v>23</v>
      </c>
      <c r="G7" s="40">
        <v>257</v>
      </c>
      <c r="H7" s="21">
        <v>2340000</v>
      </c>
      <c r="I7" s="2" t="str">
        <f t="shared" si="0"/>
        <v>7위</v>
      </c>
      <c r="J7" s="8" t="str">
        <f t="shared" si="1"/>
        <v>1등급</v>
      </c>
    </row>
    <row r="8" spans="2:16" ht="19.5" customHeight="1" x14ac:dyDescent="0.3">
      <c r="B8" s="7" t="s">
        <v>3</v>
      </c>
      <c r="C8" s="2" t="s">
        <v>14</v>
      </c>
      <c r="D8" s="2" t="s">
        <v>20</v>
      </c>
      <c r="E8" s="2" t="s">
        <v>27</v>
      </c>
      <c r="F8" s="40">
        <v>21</v>
      </c>
      <c r="G8" s="40">
        <v>497</v>
      </c>
      <c r="H8" s="21">
        <v>764790</v>
      </c>
      <c r="I8" s="2" t="str">
        <f t="shared" si="0"/>
        <v>4위</v>
      </c>
      <c r="J8" s="8" t="str">
        <f t="shared" si="1"/>
        <v>3등급</v>
      </c>
    </row>
    <row r="9" spans="2:16" ht="19.5" customHeight="1" x14ac:dyDescent="0.3">
      <c r="B9" s="7" t="s">
        <v>5</v>
      </c>
      <c r="C9" s="2" t="s">
        <v>15</v>
      </c>
      <c r="D9" s="2" t="s">
        <v>22</v>
      </c>
      <c r="E9" s="2" t="s">
        <v>24</v>
      </c>
      <c r="F9" s="40">
        <v>15</v>
      </c>
      <c r="G9" s="40">
        <v>235</v>
      </c>
      <c r="H9" s="21">
        <v>1045000</v>
      </c>
      <c r="I9" s="2" t="str">
        <f t="shared" si="0"/>
        <v>8위</v>
      </c>
      <c r="J9" s="8" t="str">
        <f t="shared" si="1"/>
        <v>3등급</v>
      </c>
    </row>
    <row r="10" spans="2:16" ht="19.5" customHeight="1" x14ac:dyDescent="0.3">
      <c r="B10" s="7" t="s">
        <v>6</v>
      </c>
      <c r="C10" s="2" t="s">
        <v>16</v>
      </c>
      <c r="D10" s="2" t="s">
        <v>21</v>
      </c>
      <c r="E10" s="2" t="s">
        <v>24</v>
      </c>
      <c r="F10" s="40">
        <v>9</v>
      </c>
      <c r="G10" s="40">
        <v>569</v>
      </c>
      <c r="H10" s="21">
        <v>598000</v>
      </c>
      <c r="I10" s="2" t="str">
        <f t="shared" si="0"/>
        <v>2위</v>
      </c>
      <c r="J10" s="8" t="str">
        <f t="shared" si="1"/>
        <v>2등급</v>
      </c>
      <c r="P10" s="38"/>
    </row>
    <row r="11" spans="2:16" ht="19.5" customHeight="1" x14ac:dyDescent="0.3">
      <c r="B11" s="7" t="s">
        <v>7</v>
      </c>
      <c r="C11" s="2" t="s">
        <v>17</v>
      </c>
      <c r="D11" s="2" t="s">
        <v>21</v>
      </c>
      <c r="E11" s="2" t="s">
        <v>25</v>
      </c>
      <c r="F11" s="40">
        <v>13</v>
      </c>
      <c r="G11" s="40">
        <v>270</v>
      </c>
      <c r="H11" s="21">
        <v>1450000</v>
      </c>
      <c r="I11" s="2" t="str">
        <f t="shared" si="0"/>
        <v>6위</v>
      </c>
      <c r="J11" s="8" t="str">
        <f t="shared" si="1"/>
        <v>1등급</v>
      </c>
    </row>
    <row r="12" spans="2:16" ht="19.5" customHeight="1" thickBot="1" x14ac:dyDescent="0.35">
      <c r="B12" s="9" t="s">
        <v>8</v>
      </c>
      <c r="C12" s="10" t="s">
        <v>18</v>
      </c>
      <c r="D12" s="10" t="s">
        <v>20</v>
      </c>
      <c r="E12" s="10" t="s">
        <v>26</v>
      </c>
      <c r="F12" s="41">
        <v>15</v>
      </c>
      <c r="G12" s="41">
        <v>387</v>
      </c>
      <c r="H12" s="22">
        <v>1220000</v>
      </c>
      <c r="I12" s="10" t="str">
        <f t="shared" si="0"/>
        <v>5위</v>
      </c>
      <c r="J12" s="11" t="str">
        <f t="shared" si="1"/>
        <v>1등급</v>
      </c>
    </row>
    <row r="13" spans="2:16" ht="19.5" customHeight="1" x14ac:dyDescent="0.3">
      <c r="B13" s="47" t="s">
        <v>33</v>
      </c>
      <c r="C13" s="42"/>
      <c r="D13" s="42"/>
      <c r="E13" s="12">
        <f>SUMIF(D5:D12,D6,G5:G12)/COUNTIF(D5:D12,D6)</f>
        <v>452</v>
      </c>
      <c r="F13" s="43"/>
      <c r="G13" s="42" t="s">
        <v>35</v>
      </c>
      <c r="H13" s="42"/>
      <c r="I13" s="42"/>
      <c r="J13" s="25">
        <f>DSUM(B4:H12,G4,D4:D5)</f>
        <v>1536</v>
      </c>
    </row>
    <row r="14" spans="2:16" ht="19.5" customHeight="1" thickBot="1" x14ac:dyDescent="0.35">
      <c r="B14" s="45" t="s">
        <v>34</v>
      </c>
      <c r="C14" s="46"/>
      <c r="D14" s="46"/>
      <c r="E14" s="23">
        <f>SUMPRODUCT(G5:G12,판매가격)</f>
        <v>4473177630</v>
      </c>
      <c r="F14" s="44"/>
      <c r="G14" s="19" t="s">
        <v>9</v>
      </c>
      <c r="H14" s="10" t="s">
        <v>10</v>
      </c>
      <c r="I14" s="19" t="s">
        <v>36</v>
      </c>
      <c r="J14" s="24">
        <f>VLOOKUP(H14,C4:H12,5,0)*VLOOKUP(H14,C4:H12,6,0)</f>
        <v>1473520000</v>
      </c>
    </row>
    <row r="21" ht="37.5" customHeight="1" x14ac:dyDescent="0.3"/>
  </sheetData>
  <mergeCells count="4">
    <mergeCell ref="G13:I13"/>
    <mergeCell ref="F13:F14"/>
    <mergeCell ref="B14:D14"/>
    <mergeCell ref="B13:D13"/>
  </mergeCells>
  <phoneticPr fontId="2" type="noConversion"/>
  <conditionalFormatting sqref="B5:J12">
    <cfRule type="expression" dxfId="3" priority="1">
      <formula>$F5&lt;10</formula>
    </cfRule>
  </conditionalFormatting>
  <dataValidations count="1">
    <dataValidation type="list" allowBlank="1" showInputMessage="1" showErrorMessage="1" sqref="H14" xr:uid="{360FC1E1-F919-417B-91AD-43389383098E}">
      <formula1>$C$5:$C$12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AB08-47E7-4364-9613-9BA60045F6B1}">
  <dimension ref="B1:H24"/>
  <sheetViews>
    <sheetView workbookViewId="0">
      <selection activeCell="H23" sqref="H23"/>
    </sheetView>
  </sheetViews>
  <sheetFormatPr defaultRowHeight="16.5" x14ac:dyDescent="0.3"/>
  <cols>
    <col min="1" max="1" width="1.625" customWidth="1"/>
    <col min="3" max="3" width="15.875" bestFit="1" customWidth="1"/>
    <col min="5" max="5" width="16" bestFit="1" customWidth="1"/>
    <col min="8" max="8" width="13.75" bestFit="1" customWidth="1"/>
  </cols>
  <sheetData>
    <row r="1" spans="2:8" ht="17.25" thickBot="1" x14ac:dyDescent="0.35"/>
    <row r="2" spans="2:8" ht="27.75" thickBot="1" x14ac:dyDescent="0.35">
      <c r="B2" s="15" t="s">
        <v>4</v>
      </c>
      <c r="C2" s="16" t="s">
        <v>9</v>
      </c>
      <c r="D2" s="16" t="s">
        <v>19</v>
      </c>
      <c r="E2" s="16" t="s">
        <v>23</v>
      </c>
      <c r="F2" s="16" t="s">
        <v>28</v>
      </c>
      <c r="G2" s="17" t="s">
        <v>29</v>
      </c>
      <c r="H2" s="16" t="s">
        <v>30</v>
      </c>
    </row>
    <row r="3" spans="2:8" x14ac:dyDescent="0.3">
      <c r="B3" s="4" t="s">
        <v>0</v>
      </c>
      <c r="C3" s="5" t="s">
        <v>11</v>
      </c>
      <c r="D3" s="5" t="s">
        <v>20</v>
      </c>
      <c r="E3" s="5" t="s">
        <v>24</v>
      </c>
      <c r="F3" s="13">
        <v>18</v>
      </c>
      <c r="G3" s="13">
        <v>661.00000000000011</v>
      </c>
      <c r="H3" s="20">
        <v>2260000</v>
      </c>
    </row>
    <row r="4" spans="2:8" x14ac:dyDescent="0.3">
      <c r="B4" s="7" t="s">
        <v>1</v>
      </c>
      <c r="C4" s="2" t="s">
        <v>12</v>
      </c>
      <c r="D4" s="2" t="s">
        <v>21</v>
      </c>
      <c r="E4" s="2" t="s">
        <v>25</v>
      </c>
      <c r="F4" s="3">
        <v>7</v>
      </c>
      <c r="G4" s="3">
        <v>517</v>
      </c>
      <c r="H4" s="21">
        <v>1100000</v>
      </c>
    </row>
    <row r="5" spans="2:8" x14ac:dyDescent="0.3">
      <c r="B5" s="7" t="s">
        <v>2</v>
      </c>
      <c r="C5" s="2" t="s">
        <v>13</v>
      </c>
      <c r="D5" s="2" t="s">
        <v>22</v>
      </c>
      <c r="E5" s="2" t="s">
        <v>26</v>
      </c>
      <c r="F5" s="3">
        <v>23</v>
      </c>
      <c r="G5" s="3">
        <v>257</v>
      </c>
      <c r="H5" s="21">
        <v>2340000</v>
      </c>
    </row>
    <row r="6" spans="2:8" x14ac:dyDescent="0.3">
      <c r="B6" s="7" t="s">
        <v>3</v>
      </c>
      <c r="C6" s="2" t="s">
        <v>14</v>
      </c>
      <c r="D6" s="2" t="s">
        <v>20</v>
      </c>
      <c r="E6" s="2" t="s">
        <v>27</v>
      </c>
      <c r="F6" s="3">
        <v>21</v>
      </c>
      <c r="G6" s="3">
        <v>497</v>
      </c>
      <c r="H6" s="21">
        <v>764790</v>
      </c>
    </row>
    <row r="7" spans="2:8" x14ac:dyDescent="0.3">
      <c r="B7" s="7" t="s">
        <v>5</v>
      </c>
      <c r="C7" s="2" t="s">
        <v>15</v>
      </c>
      <c r="D7" s="2" t="s">
        <v>22</v>
      </c>
      <c r="E7" s="2" t="s">
        <v>24</v>
      </c>
      <c r="F7" s="3">
        <v>15</v>
      </c>
      <c r="G7" s="3">
        <v>235</v>
      </c>
      <c r="H7" s="21">
        <v>1045000</v>
      </c>
    </row>
    <row r="8" spans="2:8" x14ac:dyDescent="0.3">
      <c r="B8" s="7" t="s">
        <v>6</v>
      </c>
      <c r="C8" s="2" t="s">
        <v>16</v>
      </c>
      <c r="D8" s="2" t="s">
        <v>21</v>
      </c>
      <c r="E8" s="2" t="s">
        <v>24</v>
      </c>
      <c r="F8" s="3">
        <v>9</v>
      </c>
      <c r="G8" s="3">
        <v>569</v>
      </c>
      <c r="H8" s="21">
        <v>598000</v>
      </c>
    </row>
    <row r="9" spans="2:8" x14ac:dyDescent="0.3">
      <c r="B9" s="7" t="s">
        <v>7</v>
      </c>
      <c r="C9" s="2" t="s">
        <v>17</v>
      </c>
      <c r="D9" s="2" t="s">
        <v>21</v>
      </c>
      <c r="E9" s="2" t="s">
        <v>25</v>
      </c>
      <c r="F9" s="3">
        <v>13</v>
      </c>
      <c r="G9" s="3">
        <v>270</v>
      </c>
      <c r="H9" s="21">
        <v>1450000</v>
      </c>
    </row>
    <row r="10" spans="2:8" x14ac:dyDescent="0.3">
      <c r="B10" s="26" t="s">
        <v>8</v>
      </c>
      <c r="C10" s="27" t="s">
        <v>18</v>
      </c>
      <c r="D10" s="27" t="s">
        <v>20</v>
      </c>
      <c r="E10" s="27" t="s">
        <v>26</v>
      </c>
      <c r="F10" s="28">
        <v>15</v>
      </c>
      <c r="G10" s="28">
        <v>387</v>
      </c>
      <c r="H10" s="29">
        <v>1220000</v>
      </c>
    </row>
    <row r="11" spans="2:8" x14ac:dyDescent="0.3">
      <c r="B11" s="48" t="s">
        <v>37</v>
      </c>
      <c r="C11" s="48"/>
      <c r="D11" s="48"/>
      <c r="E11" s="48"/>
      <c r="F11" s="48"/>
      <c r="G11" s="48"/>
      <c r="H11" s="30">
        <f>DAVERAGE(B2:H10,G2,D2:D3)</f>
        <v>515</v>
      </c>
    </row>
    <row r="13" spans="2:8" ht="17.25" thickBot="1" x14ac:dyDescent="0.35"/>
    <row r="14" spans="2:8" x14ac:dyDescent="0.3">
      <c r="B14" s="16" t="s">
        <v>23</v>
      </c>
      <c r="C14" s="16" t="s">
        <v>30</v>
      </c>
    </row>
    <row r="15" spans="2:8" x14ac:dyDescent="0.3">
      <c r="B15" s="2" t="s">
        <v>26</v>
      </c>
    </row>
    <row r="16" spans="2:8" x14ac:dyDescent="0.3">
      <c r="C16" t="s">
        <v>38</v>
      </c>
    </row>
    <row r="17" spans="2:5" ht="17.25" thickBot="1" x14ac:dyDescent="0.35"/>
    <row r="18" spans="2:5" ht="27.75" thickBot="1" x14ac:dyDescent="0.35">
      <c r="B18" s="15" t="s">
        <v>4</v>
      </c>
      <c r="C18" s="16" t="s">
        <v>9</v>
      </c>
      <c r="D18" s="17" t="s">
        <v>29</v>
      </c>
      <c r="E18" s="16" t="s">
        <v>30</v>
      </c>
    </row>
    <row r="19" spans="2:5" x14ac:dyDescent="0.3">
      <c r="B19" s="4" t="s">
        <v>0</v>
      </c>
      <c r="C19" s="5" t="s">
        <v>11</v>
      </c>
      <c r="D19" s="13">
        <v>661.00000000000011</v>
      </c>
      <c r="E19" s="31">
        <v>2260000</v>
      </c>
    </row>
    <row r="20" spans="2:5" x14ac:dyDescent="0.3">
      <c r="B20" s="7" t="s">
        <v>1</v>
      </c>
      <c r="C20" s="2" t="s">
        <v>12</v>
      </c>
      <c r="D20" s="3">
        <v>517</v>
      </c>
      <c r="E20" s="32">
        <v>1100000</v>
      </c>
    </row>
    <row r="21" spans="2:5" x14ac:dyDescent="0.3">
      <c r="B21" s="7" t="s">
        <v>2</v>
      </c>
      <c r="C21" s="2" t="s">
        <v>13</v>
      </c>
      <c r="D21" s="3">
        <v>257</v>
      </c>
      <c r="E21" s="32">
        <v>2340000</v>
      </c>
    </row>
    <row r="22" spans="2:5" x14ac:dyDescent="0.3">
      <c r="B22" s="7" t="s">
        <v>5</v>
      </c>
      <c r="C22" s="2" t="s">
        <v>15</v>
      </c>
      <c r="D22" s="3">
        <v>235</v>
      </c>
      <c r="E22" s="32">
        <v>1045000</v>
      </c>
    </row>
    <row r="23" spans="2:5" x14ac:dyDescent="0.3">
      <c r="B23" s="7" t="s">
        <v>7</v>
      </c>
      <c r="C23" s="2" t="s">
        <v>17</v>
      </c>
      <c r="D23" s="3">
        <v>270</v>
      </c>
      <c r="E23" s="32">
        <v>1450000</v>
      </c>
    </row>
    <row r="24" spans="2:5" ht="17.25" thickBot="1" x14ac:dyDescent="0.35">
      <c r="B24" s="9" t="s">
        <v>8</v>
      </c>
      <c r="C24" s="10" t="s">
        <v>18</v>
      </c>
      <c r="D24" s="14">
        <v>387</v>
      </c>
      <c r="E24" s="33">
        <v>1220000</v>
      </c>
    </row>
  </sheetData>
  <mergeCells count="1">
    <mergeCell ref="B11:G11"/>
  </mergeCells>
  <phoneticPr fontId="2" type="noConversion"/>
  <conditionalFormatting sqref="B15">
    <cfRule type="expression" dxfId="2" priority="1">
      <formula>$F15&lt;10</formula>
    </cfRule>
  </conditionalFormatting>
  <conditionalFormatting sqref="B3:H10">
    <cfRule type="expression" dxfId="1" priority="2">
      <formula>$F3&lt;10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F44F-7A49-4C9C-A389-D5A6D263A5A2}">
  <dimension ref="B1:H18"/>
  <sheetViews>
    <sheetView tabSelected="1" workbookViewId="0">
      <selection activeCell="L16" sqref="L16"/>
    </sheetView>
  </sheetViews>
  <sheetFormatPr defaultRowHeight="16.5" x14ac:dyDescent="0.3"/>
  <cols>
    <col min="1" max="1" width="1.625" customWidth="1"/>
    <col min="3" max="3" width="15.875" bestFit="1" customWidth="1"/>
    <col min="4" max="4" width="15" bestFit="1" customWidth="1"/>
    <col min="5" max="5" width="16" bestFit="1" customWidth="1"/>
    <col min="8" max="8" width="13.75" bestFit="1" customWidth="1"/>
  </cols>
  <sheetData>
    <row r="1" spans="2:8" ht="17.25" thickBot="1" x14ac:dyDescent="0.35"/>
    <row r="2" spans="2:8" ht="27.75" thickBot="1" x14ac:dyDescent="0.35">
      <c r="B2" s="15" t="s">
        <v>4</v>
      </c>
      <c r="C2" s="16" t="s">
        <v>9</v>
      </c>
      <c r="D2" s="16" t="s">
        <v>19</v>
      </c>
      <c r="E2" s="16" t="s">
        <v>23</v>
      </c>
      <c r="F2" s="16" t="s">
        <v>28</v>
      </c>
      <c r="G2" s="17" t="s">
        <v>29</v>
      </c>
      <c r="H2" s="16" t="s">
        <v>30</v>
      </c>
    </row>
    <row r="3" spans="2:8" x14ac:dyDescent="0.3">
      <c r="B3" s="4" t="s">
        <v>2</v>
      </c>
      <c r="C3" s="5" t="s">
        <v>13</v>
      </c>
      <c r="D3" s="5" t="s">
        <v>22</v>
      </c>
      <c r="E3" s="5" t="s">
        <v>26</v>
      </c>
      <c r="F3" s="39">
        <v>23</v>
      </c>
      <c r="G3" s="39">
        <v>257</v>
      </c>
      <c r="H3" s="20">
        <v>2340000</v>
      </c>
    </row>
    <row r="4" spans="2:8" x14ac:dyDescent="0.3">
      <c r="B4" s="7" t="s">
        <v>5</v>
      </c>
      <c r="C4" s="2" t="s">
        <v>15</v>
      </c>
      <c r="D4" s="2" t="s">
        <v>22</v>
      </c>
      <c r="E4" s="2" t="s">
        <v>24</v>
      </c>
      <c r="F4" s="40">
        <v>15</v>
      </c>
      <c r="G4" s="40">
        <v>235</v>
      </c>
      <c r="H4" s="21">
        <v>1045000</v>
      </c>
    </row>
    <row r="5" spans="2:8" x14ac:dyDescent="0.3">
      <c r="B5" s="7"/>
      <c r="C5" s="2"/>
      <c r="D5" s="34" t="s">
        <v>43</v>
      </c>
      <c r="E5" s="2"/>
      <c r="F5" s="40"/>
      <c r="G5" s="40">
        <f>SUBTOTAL(1,G3:G4)</f>
        <v>246</v>
      </c>
      <c r="H5" s="21"/>
    </row>
    <row r="6" spans="2:8" x14ac:dyDescent="0.3">
      <c r="B6" s="7"/>
      <c r="C6" s="2">
        <f>SUBTOTAL(3,C3:C4)</f>
        <v>2</v>
      </c>
      <c r="D6" s="34" t="s">
        <v>39</v>
      </c>
      <c r="E6" s="2"/>
      <c r="F6" s="40"/>
      <c r="G6" s="40"/>
      <c r="H6" s="21"/>
    </row>
    <row r="7" spans="2:8" x14ac:dyDescent="0.3">
      <c r="B7" s="7" t="s">
        <v>0</v>
      </c>
      <c r="C7" s="2" t="s">
        <v>11</v>
      </c>
      <c r="D7" s="2" t="s">
        <v>20</v>
      </c>
      <c r="E7" s="2" t="s">
        <v>24</v>
      </c>
      <c r="F7" s="40">
        <v>18</v>
      </c>
      <c r="G7" s="40">
        <v>652</v>
      </c>
      <c r="H7" s="21">
        <v>2260000</v>
      </c>
    </row>
    <row r="8" spans="2:8" x14ac:dyDescent="0.3">
      <c r="B8" s="7" t="s">
        <v>3</v>
      </c>
      <c r="C8" s="2" t="s">
        <v>14</v>
      </c>
      <c r="D8" s="2" t="s">
        <v>20</v>
      </c>
      <c r="E8" s="2" t="s">
        <v>27</v>
      </c>
      <c r="F8" s="40">
        <v>21</v>
      </c>
      <c r="G8" s="40">
        <v>497</v>
      </c>
      <c r="H8" s="21">
        <v>764790</v>
      </c>
    </row>
    <row r="9" spans="2:8" x14ac:dyDescent="0.3">
      <c r="B9" s="7" t="s">
        <v>8</v>
      </c>
      <c r="C9" s="2" t="s">
        <v>18</v>
      </c>
      <c r="D9" s="2" t="s">
        <v>20</v>
      </c>
      <c r="E9" s="2" t="s">
        <v>26</v>
      </c>
      <c r="F9" s="40">
        <v>15</v>
      </c>
      <c r="G9" s="40">
        <v>387</v>
      </c>
      <c r="H9" s="21">
        <v>1220000</v>
      </c>
    </row>
    <row r="10" spans="2:8" x14ac:dyDescent="0.3">
      <c r="B10" s="7"/>
      <c r="C10" s="2"/>
      <c r="D10" s="34" t="s">
        <v>44</v>
      </c>
      <c r="E10" s="2"/>
      <c r="F10" s="40"/>
      <c r="G10" s="40">
        <f>SUBTOTAL(1,G7:G9)</f>
        <v>512</v>
      </c>
      <c r="H10" s="21"/>
    </row>
    <row r="11" spans="2:8" x14ac:dyDescent="0.3">
      <c r="B11" s="7"/>
      <c r="C11" s="2">
        <f>SUBTOTAL(3,C7:C9)</f>
        <v>3</v>
      </c>
      <c r="D11" s="34" t="s">
        <v>40</v>
      </c>
      <c r="E11" s="2"/>
      <c r="F11" s="40"/>
      <c r="G11" s="40"/>
      <c r="H11" s="21"/>
    </row>
    <row r="12" spans="2:8" x14ac:dyDescent="0.3">
      <c r="B12" s="7" t="s">
        <v>1</v>
      </c>
      <c r="C12" s="2" t="s">
        <v>12</v>
      </c>
      <c r="D12" s="2" t="s">
        <v>21</v>
      </c>
      <c r="E12" s="2" t="s">
        <v>25</v>
      </c>
      <c r="F12" s="40">
        <v>7</v>
      </c>
      <c r="G12" s="40">
        <v>517</v>
      </c>
      <c r="H12" s="21">
        <v>1100000</v>
      </c>
    </row>
    <row r="13" spans="2:8" x14ac:dyDescent="0.3">
      <c r="B13" s="7" t="s">
        <v>6</v>
      </c>
      <c r="C13" s="2" t="s">
        <v>16</v>
      </c>
      <c r="D13" s="2" t="s">
        <v>21</v>
      </c>
      <c r="E13" s="2" t="s">
        <v>24</v>
      </c>
      <c r="F13" s="40">
        <v>9</v>
      </c>
      <c r="G13" s="40">
        <v>569</v>
      </c>
      <c r="H13" s="21">
        <v>598000</v>
      </c>
    </row>
    <row r="14" spans="2:8" ht="17.25" thickBot="1" x14ac:dyDescent="0.35">
      <c r="B14" s="9" t="s">
        <v>7</v>
      </c>
      <c r="C14" s="10" t="s">
        <v>17</v>
      </c>
      <c r="D14" s="10" t="s">
        <v>21</v>
      </c>
      <c r="E14" s="10" t="s">
        <v>25</v>
      </c>
      <c r="F14" s="41">
        <v>13</v>
      </c>
      <c r="G14" s="41">
        <v>270</v>
      </c>
      <c r="H14" s="22">
        <v>1450000</v>
      </c>
    </row>
    <row r="15" spans="2:8" x14ac:dyDescent="0.3">
      <c r="B15" s="1"/>
      <c r="C15" s="1"/>
      <c r="D15" s="37" t="s">
        <v>45</v>
      </c>
      <c r="E15" s="1"/>
      <c r="F15" s="49"/>
      <c r="G15" s="49">
        <f>SUBTOTAL(1,G12:G14)</f>
        <v>452</v>
      </c>
      <c r="H15" s="36"/>
    </row>
    <row r="16" spans="2:8" x14ac:dyDescent="0.3">
      <c r="B16" s="1"/>
      <c r="C16" s="1">
        <f>SUBTOTAL(3,C12:C14)</f>
        <v>3</v>
      </c>
      <c r="D16" s="37" t="s">
        <v>41</v>
      </c>
      <c r="E16" s="1"/>
      <c r="F16" s="49"/>
      <c r="G16" s="49"/>
      <c r="H16" s="36"/>
    </row>
    <row r="17" spans="2:8" x14ac:dyDescent="0.3">
      <c r="B17" s="1"/>
      <c r="C17" s="1"/>
      <c r="D17" s="37" t="s">
        <v>46</v>
      </c>
      <c r="E17" s="1"/>
      <c r="F17" s="49"/>
      <c r="G17" s="49">
        <f>SUBTOTAL(1,G3:G14)</f>
        <v>423</v>
      </c>
      <c r="H17" s="36"/>
    </row>
    <row r="18" spans="2:8" x14ac:dyDescent="0.3">
      <c r="B18" s="1"/>
      <c r="C18" s="1">
        <f>SUBTOTAL(3,C3:C14)</f>
        <v>8</v>
      </c>
      <c r="D18" s="37" t="s">
        <v>42</v>
      </c>
      <c r="E18" s="1"/>
      <c r="F18" s="35"/>
      <c r="G18" s="35"/>
      <c r="H18" s="36"/>
    </row>
  </sheetData>
  <sortState xmlns:xlrd2="http://schemas.microsoft.com/office/spreadsheetml/2017/richdata2" ref="B3:H14">
    <sortCondition descending="1" ref="D3:D14"/>
  </sortState>
  <phoneticPr fontId="2" type="noConversion"/>
  <conditionalFormatting sqref="B3:H18">
    <cfRule type="expression" dxfId="0" priority="1">
      <formula>$F3&lt;10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박효재</dc:creator>
  <cp:lastModifiedBy>박효재</cp:lastModifiedBy>
  <dcterms:created xsi:type="dcterms:W3CDTF">2024-12-04T03:13:45Z</dcterms:created>
  <dcterms:modified xsi:type="dcterms:W3CDTF">2024-12-04T04:19:54Z</dcterms:modified>
</cp:coreProperties>
</file>