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ji\Documents\ITQ\"/>
    </mc:Choice>
  </mc:AlternateContent>
  <xr:revisionPtr revIDLastSave="0" documentId="13_ncr:1_{449B6755-2076-49BD-A5B6-D144135BE246}" xr6:coauthVersionLast="36" xr6:coauthVersionMax="36" xr10:uidLastSave="{00000000-0000-0000-0000-000000000000}"/>
  <bookViews>
    <workbookView xWindow="0" yWindow="0" windowWidth="24720" windowHeight="11310" activeTab="3" xr2:uid="{1FF4A5A0-2C6C-46C4-BD64-6B17F0F3184C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<sst xmlns="http://schemas.openxmlformats.org/spreadsheetml/2006/main" count="111" uniqueCount="41">
  <si>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</si>
  <si>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</si>
  <si>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</si>
  <si>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</si>
  <si>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</si>
  <si>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</si>
  <si>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</si>
  <si>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</si>
  <si>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</si>
  <si>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</si>
  <si>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</si>
  <si>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</si>
  <si>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</si>
  <si>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</si>
  <si>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</si>
  <si>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</si>
  <si>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</si>
  <si>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</si>
  <si>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</si>
  <si>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</si>
  <si>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</si>
  <si>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</si>
  <si>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</si>
  <si>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</si>
  <si>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</si>
  <si>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</si>
  <si>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</si>
  <si>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</si>
  <si>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</si>
  <si>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</si>
  <si>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</si>
  <si>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</si>
  <si>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판매량(단위:kg) 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</si>
  <si>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</si>
  <si>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</si>
  <si>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</si>
  <si>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</si>
  <si>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</si>
  <si>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</si>
  <si>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최대값 : 판매량(단위:kg)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</si>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</sst>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원&quot;"/>
    <numFmt numFmtId="179" formatCode="0_);[Red]\(0\)"/>
  </numFmts>
  <fonts count="3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9" fontId="0" fillId="0" borderId="8" xfId="2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9" fontId="0" fillId="0" borderId="20" xfId="0" applyNumberFormat="1" applyFill="1" applyBorder="1" applyAlignment="1">
      <alignment horizontal="right" vertical="center"/>
    </xf>
    <xf numFmtId="179" fontId="0" fillId="0" borderId="21" xfId="0" applyNumberFormat="1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4" fontId="0" fillId="0" borderId="26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right" vertical="center"/>
    </xf>
    <xf numFmtId="179" fontId="0" fillId="0" borderId="27" xfId="0" applyNumberFormat="1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  <xf numFmtId="41" fontId="0" fillId="0" borderId="3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8" xfId="1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30">
    <dxf>
      <alignment horizontal="lef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numFmt numFmtId="179" formatCode="0_);[Red]\(0\)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right"/>
    </dxf>
    <dxf>
      <alignment horizontal="right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9" formatCode="0_);[Red]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#,##0&quot;원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등심 및 앞다리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1562683776690963E-2"/>
          <c:y val="9.8496817549657167E-2"/>
          <c:w val="0.83734987426583396"/>
          <c:h val="0.80398145551354694"/>
        </c:manualLayout>
      </c:layout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A-4CCA-93EF-4DA1693B3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437608"/>
        <c:axId val="425437936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0234718111417996E-2"/>
                  <c:y val="-0.20816983815107817"/>
                </c:manualLayout>
              </c:layout>
              <c:tx>
                <c:rich>
                  <a:bodyPr/>
                  <a:lstStyle/>
                  <a:p>
                    <a:r>
                      <a:rPr lang="en-US" altLang="ko-KR" sz="11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굴림" panose="020B0600000101010101" pitchFamily="50" charset="-127"/>
                        <a:ea typeface="굴림" panose="020B0600000101010101" pitchFamily="50" charset="-127"/>
                      </a:rPr>
                      <a:t>5,282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623084556361053E-2"/>
                      <c:h val="3.61398715505635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BA-4CCA-93EF-4DA1693B3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A-4CCA-93EF-4DA1693B3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252184"/>
        <c:axId val="552254480"/>
      </c:lineChart>
      <c:catAx>
        <c:axId val="42543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25437936"/>
        <c:crosses val="autoZero"/>
        <c:auto val="1"/>
        <c:lblAlgn val="ctr"/>
        <c:lblOffset val="100"/>
        <c:noMultiLvlLbl val="0"/>
      </c:catAx>
      <c:valAx>
        <c:axId val="4254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25437608"/>
        <c:crosses val="autoZero"/>
        <c:crossBetween val="between"/>
      </c:valAx>
      <c:valAx>
        <c:axId val="552254480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52252184"/>
        <c:crosses val="max"/>
        <c:crossBetween val="between"/>
        <c:majorUnit val="15000"/>
      </c:valAx>
      <c:catAx>
        <c:axId val="552252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254480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3728FE-3EDC-4FA2-868B-3571F073EB56}">
  <sheetPr/>
  <sheetViews>
    <sheetView tabSelected="1"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7</xdr:col>
      <xdr:colOff>361950</xdr:colOff>
      <xdr:row>2</xdr:row>
      <xdr:rowOff>161925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C7C421E1-BA8F-473E-B348-AF6F856EF728}"/>
            </a:ext>
          </a:extLst>
        </xdr:cNvPr>
        <xdr:cNvSpPr/>
      </xdr:nvSpPr>
      <xdr:spPr>
        <a:xfrm>
          <a:off x="123825" y="66675"/>
          <a:ext cx="4476750" cy="609600"/>
        </a:xfrm>
        <a:prstGeom prst="plus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7</xdr:col>
      <xdr:colOff>495300</xdr:colOff>
      <xdr:row>0</xdr:row>
      <xdr:rowOff>47625</xdr:rowOff>
    </xdr:from>
    <xdr:to>
      <xdr:col>11</xdr:col>
      <xdr:colOff>228599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FE19274-7BB0-496B-BEB6-B7CA9DF0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47625"/>
          <a:ext cx="2666999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69F4D6C-62E0-4991-BAE2-6E73CB738D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ji" refreshedDate="45623.651651388886" createdVersion="6" refreshedVersion="6" minRefreshableVersion="3" recordCount="8" xr:uid="{269AF602-1DA2-43B4-9E47-2E0A64D1A96F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6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0">
      <sharedItems containsSemiMixedTypes="0" containsString="0" containsNumber="1" containsInteger="1" minValue="1294" maxValue="5282"/>
    </cacheField>
    <cacheField name="납품한_x000a_소비시장 수" numFmtId="179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26717-D4F8-498A-95BF-2D59701E5398}" name="피벗 테이블1" cacheId="6" applyNumberFormats="0" applyBorderFormats="0" applyFontFormats="0" applyPatternFormats="0" applyAlignmentFormats="0" applyWidthHeightFormats="1" dataCaption="값" missingCaption="**" updatedVersion="6" minRefreshableVersion="3" useAutoFormatting="1" colGrandTotals="0" itemPrintTitles="1" mergeItem="1" createdVersion="6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showAll="0"/>
    <pivotField numFmtId="179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값 : 판매량(단위:kg)" fld="5" subtotal="max" baseField="4" baseItem="1"/>
  </dataFields>
  <formats count="21">
    <format dxfId="20">
      <pivotArea outline="0" collapsedLevelsAreSubtotals="1" fieldPosition="0"/>
    </format>
    <format dxfId="19">
      <pivotArea dataOnly="0" labelOnly="1" grandRow="1" outline="0" fieldPosition="0"/>
    </format>
    <format dxfId="18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17">
      <pivotArea outline="0" collapsedLevelsAreSubtotals="1" fieldPosition="0">
        <references count="1">
          <reference field="1" count="2" selected="0">
            <x v="1"/>
            <x v="2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1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3">
            <x v="1"/>
            <x v="2"/>
            <x v="3"/>
          </reference>
        </references>
      </pivotArea>
    </format>
    <format dxfId="13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12">
      <pivotArea outline="0" collapsedLevelsAreSubtotals="1" fieldPosition="0"/>
    </format>
    <format dxfId="1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4" count="1">
            <x v="1"/>
          </reference>
        </references>
      </pivotArea>
    </format>
    <format dxfId="10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"/>
          </reference>
        </references>
      </pivotArea>
    </format>
    <format dxfId="8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2">
            <x v="2"/>
            <x v="3"/>
          </reference>
        </references>
      </pivotArea>
    </format>
    <format dxfId="6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4" count="2">
            <x v="1"/>
            <x v="2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2">
            <x v="1"/>
            <x v="2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4" count="1">
            <x v="1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1">
            <x v="1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0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6CC0A1-81D3-4CA3-B8A4-E530A6BC73C8}" name="표1" displayName="표1" ref="B18:H21" totalsRowShown="0" headerRowDxfId="21" tableBorderDxfId="29">
  <autoFilter ref="B18:H21" xr:uid="{473685F0-977B-4493-8C1E-7578B7788AE4}"/>
  <tableColumns count="7">
    <tableColumn id="1" xr3:uid="{E71121E9-4F48-4491-977A-6ABDF37F18B0}" name="품목코드" dataDxfId="28"/>
    <tableColumn id="2" xr3:uid="{ABA006F4-B791-4370-8706-0498EEA62E6B}" name="부위" dataDxfId="27"/>
    <tableColumn id="3" xr3:uid="{C5B8B58C-24DA-4A8F-8E7F-33B3E1111F58}" name="생산일" dataDxfId="26"/>
    <tableColumn id="4" xr3:uid="{A2E3F2D1-07B8-4D06-BBB3-16B74AE7C393}" name="구분" dataDxfId="25"/>
    <tableColumn id="5" xr3:uid="{2D8CC988-7C85-4652-891C-8062586B290B}" name="kg당 가격" dataDxfId="24"/>
    <tableColumn id="6" xr3:uid="{D351768C-742A-418B-8EFD-3DECACC05C16}" name="판매량_x000a_(단위:kg)" dataDxfId="23"/>
    <tableColumn id="7" xr3:uid="{76B3B747-7DCF-4137-8C02-6A909FCFDD35}" name="납품한_x000a_소비시장 수" dataDxfId="2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6C0B-34CE-49BF-AB5E-0B9C994FBE9E}">
  <dimension ref="B1:J14"/>
  <sheetViews>
    <sheetView workbookViewId="0">
      <selection activeCell="G12" activeCellId="8" sqref="B4 B6:B10 B12 F4 F6:F10 F12 G4 G6:G10 G12"/>
    </sheetView>
  </sheetViews>
  <sheetFormatPr defaultRowHeight="13.5" x14ac:dyDescent="0.15"/>
  <cols>
    <col min="1" max="1" width="1.625" style="1" customWidth="1"/>
    <col min="2" max="3" width="9" style="1"/>
    <col min="4" max="4" width="11.625" style="1" bestFit="1" customWidth="1"/>
    <col min="5" max="7" width="9" style="1"/>
    <col min="8" max="8" width="11.5" style="1" customWidth="1"/>
    <col min="9" max="11" width="9" style="1"/>
    <col min="12" max="12" width="4.75" style="1" customWidth="1"/>
    <col min="13" max="16384" width="9" style="1"/>
  </cols>
  <sheetData>
    <row r="1" spans="2:10" ht="20.25" customHeight="1" x14ac:dyDescent="0.15"/>
    <row r="2" spans="2:10" ht="20.25" customHeight="1" x14ac:dyDescent="0.15"/>
    <row r="3" spans="2:10" ht="20.25" customHeight="1" thickBot="1" x14ac:dyDescent="0.2"/>
    <row r="4" spans="2:10" ht="27.75" thickBot="1" x14ac:dyDescent="0.2">
      <c r="B4" s="20" t="s">
        <v>0</v>
      </c>
      <c r="C4" s="21" t="s">
        <v>11</v>
      </c>
      <c r="D4" s="21" t="s">
        <v>18</v>
      </c>
      <c r="E4" s="21" t="s">
        <v>19</v>
      </c>
      <c r="F4" s="21" t="s">
        <v>25</v>
      </c>
      <c r="G4" s="22" t="s">
        <v>26</v>
      </c>
      <c r="H4" s="22" t="s">
        <v>27</v>
      </c>
      <c r="I4" s="21" t="s">
        <v>28</v>
      </c>
      <c r="J4" s="23" t="s">
        <v>29</v>
      </c>
    </row>
    <row r="5" spans="2:10" x14ac:dyDescent="0.15">
      <c r="B5" s="29" t="s">
        <v>2</v>
      </c>
      <c r="C5" s="30" t="s">
        <v>13</v>
      </c>
      <c r="D5" s="31">
        <v>44705</v>
      </c>
      <c r="E5" s="30" t="s">
        <v>20</v>
      </c>
      <c r="F5" s="32">
        <v>98000</v>
      </c>
      <c r="G5" s="66">
        <v>1350</v>
      </c>
      <c r="H5" s="34">
        <v>32</v>
      </c>
      <c r="I5" s="30" t="str">
        <f t="shared" ref="I5:I12" si="0">_xlfn.RANK.EQ(G5,$G$5:$G$12)&amp;"위"</f>
        <v>7위</v>
      </c>
      <c r="J5" s="35" t="str">
        <f t="shared" ref="J5:J12" si="1">IF(OR(F5&gt;=90000,G5&gt;=5000),"★","")</f>
        <v>★</v>
      </c>
    </row>
    <row r="6" spans="2:10" x14ac:dyDescent="0.15">
      <c r="B6" s="12" t="s">
        <v>3</v>
      </c>
      <c r="C6" s="5" t="s">
        <v>15</v>
      </c>
      <c r="D6" s="8">
        <v>44705</v>
      </c>
      <c r="E6" s="5" t="s">
        <v>21</v>
      </c>
      <c r="F6" s="9">
        <v>79000</v>
      </c>
      <c r="G6" s="67">
        <v>4820</v>
      </c>
      <c r="H6" s="11">
        <v>87</v>
      </c>
      <c r="I6" s="5" t="str">
        <f t="shared" si="0"/>
        <v>2위</v>
      </c>
      <c r="J6" s="13" t="str">
        <f t="shared" si="1"/>
        <v/>
      </c>
    </row>
    <row r="7" spans="2:10" x14ac:dyDescent="0.15">
      <c r="B7" s="12" t="s">
        <v>4</v>
      </c>
      <c r="C7" s="5" t="s">
        <v>17</v>
      </c>
      <c r="D7" s="8">
        <v>44700</v>
      </c>
      <c r="E7" s="5" t="s">
        <v>22</v>
      </c>
      <c r="F7" s="9">
        <v>85000</v>
      </c>
      <c r="G7" s="67">
        <v>1294</v>
      </c>
      <c r="H7" s="11">
        <v>28</v>
      </c>
      <c r="I7" s="5" t="str">
        <f t="shared" si="0"/>
        <v>8위</v>
      </c>
      <c r="J7" s="13" t="str">
        <f t="shared" si="1"/>
        <v/>
      </c>
    </row>
    <row r="8" spans="2:10" x14ac:dyDescent="0.15">
      <c r="B8" s="12" t="s">
        <v>5</v>
      </c>
      <c r="C8" s="5" t="s">
        <v>15</v>
      </c>
      <c r="D8" s="8">
        <v>44708</v>
      </c>
      <c r="E8" s="5" t="s">
        <v>23</v>
      </c>
      <c r="F8" s="9">
        <v>66000</v>
      </c>
      <c r="G8" s="67">
        <v>5282</v>
      </c>
      <c r="H8" s="11">
        <v>98</v>
      </c>
      <c r="I8" s="5" t="str">
        <f t="shared" si="0"/>
        <v>1위</v>
      </c>
      <c r="J8" s="13" t="str">
        <f t="shared" si="1"/>
        <v>★</v>
      </c>
    </row>
    <row r="9" spans="2:10" x14ac:dyDescent="0.15">
      <c r="B9" s="12" t="s">
        <v>6</v>
      </c>
      <c r="C9" s="5" t="s">
        <v>17</v>
      </c>
      <c r="D9" s="8">
        <v>44710</v>
      </c>
      <c r="E9" s="5" t="s">
        <v>23</v>
      </c>
      <c r="F9" s="9">
        <v>52000</v>
      </c>
      <c r="G9" s="67">
        <v>4188</v>
      </c>
      <c r="H9" s="11">
        <v>73</v>
      </c>
      <c r="I9" s="5" t="str">
        <f t="shared" si="0"/>
        <v>3위</v>
      </c>
      <c r="J9" s="13" t="str">
        <f t="shared" si="1"/>
        <v/>
      </c>
    </row>
    <row r="10" spans="2:10" x14ac:dyDescent="0.15">
      <c r="B10" s="12" t="s">
        <v>7</v>
      </c>
      <c r="C10" s="5" t="s">
        <v>15</v>
      </c>
      <c r="D10" s="8">
        <v>44705</v>
      </c>
      <c r="E10" s="5" t="s">
        <v>22</v>
      </c>
      <c r="F10" s="9">
        <v>88000</v>
      </c>
      <c r="G10" s="67">
        <v>3240</v>
      </c>
      <c r="H10" s="11">
        <v>65</v>
      </c>
      <c r="I10" s="5" t="str">
        <f t="shared" si="0"/>
        <v>5위</v>
      </c>
      <c r="J10" s="13" t="str">
        <f t="shared" si="1"/>
        <v/>
      </c>
    </row>
    <row r="11" spans="2:10" x14ac:dyDescent="0.15">
      <c r="B11" s="12" t="s">
        <v>8</v>
      </c>
      <c r="C11" s="5" t="s">
        <v>13</v>
      </c>
      <c r="D11" s="8">
        <v>44703</v>
      </c>
      <c r="E11" s="5" t="s">
        <v>21</v>
      </c>
      <c r="F11" s="9">
        <v>94000</v>
      </c>
      <c r="G11" s="67">
        <v>1472</v>
      </c>
      <c r="H11" s="11">
        <v>38</v>
      </c>
      <c r="I11" s="5" t="str">
        <f t="shared" si="0"/>
        <v>6위</v>
      </c>
      <c r="J11" s="13" t="str">
        <f t="shared" si="1"/>
        <v>★</v>
      </c>
    </row>
    <row r="12" spans="2:10" ht="14.25" thickBot="1" x14ac:dyDescent="0.2">
      <c r="B12" s="36" t="s">
        <v>9</v>
      </c>
      <c r="C12" s="16" t="s">
        <v>17</v>
      </c>
      <c r="D12" s="37">
        <v>44711</v>
      </c>
      <c r="E12" s="16" t="s">
        <v>20</v>
      </c>
      <c r="F12" s="38">
        <v>70000</v>
      </c>
      <c r="G12" s="68">
        <v>3765</v>
      </c>
      <c r="H12" s="40">
        <v>71</v>
      </c>
      <c r="I12" s="16" t="str">
        <f t="shared" si="0"/>
        <v>4위</v>
      </c>
      <c r="J12" s="19" t="str">
        <f t="shared" si="1"/>
        <v/>
      </c>
    </row>
    <row r="13" spans="2:10" x14ac:dyDescent="0.15">
      <c r="B13" s="24" t="s">
        <v>30</v>
      </c>
      <c r="C13" s="25"/>
      <c r="D13" s="25"/>
      <c r="E13" s="26">
        <f>MIN(가격)</f>
        <v>52000</v>
      </c>
      <c r="F13" s="27"/>
      <c r="G13" s="25" t="s">
        <v>32</v>
      </c>
      <c r="H13" s="25"/>
      <c r="I13" s="25"/>
      <c r="J13" s="28">
        <f>DSUM(B4:J12,G4,C4:C5)</f>
        <v>2822</v>
      </c>
    </row>
    <row r="14" spans="2:10" ht="14.25" thickBot="1" x14ac:dyDescent="0.2">
      <c r="B14" s="14" t="s">
        <v>31</v>
      </c>
      <c r="C14" s="15"/>
      <c r="D14" s="15"/>
      <c r="E14" s="41">
        <f>COUNTIF(E5:E12,"1++등급")/COUNTA(E5:E12)</f>
        <v>0.25</v>
      </c>
      <c r="F14" s="17"/>
      <c r="G14" s="18" t="s">
        <v>0</v>
      </c>
      <c r="H14" s="16" t="s">
        <v>1</v>
      </c>
      <c r="I14" s="18" t="s">
        <v>25</v>
      </c>
      <c r="J14" s="19">
        <f>VLOOKUP(H14,B5:J12,5,FALSE)</f>
        <v>98000</v>
      </c>
    </row>
  </sheetData>
  <mergeCells count="4">
    <mergeCell ref="B14:D14"/>
    <mergeCell ref="B13:D13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{78FE74AD-E1FB-4A17-8E0B-E3137A13B2C0}</x14:id>
        </ext>
      </extLst>
    </cfRule>
  </conditionalFormatting>
  <dataValidations count="1">
    <dataValidation type="list" allowBlank="1" showInputMessage="1" showErrorMessage="1" sqref="H14" xr:uid="{DA07AC62-279C-42D6-8C8C-D04840630317}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FE74AD-E1FB-4A17-8E0B-E3137A13B2C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0455-EB49-4FAB-8069-4014A7A8B1B8}">
  <dimension ref="B1:H21"/>
  <sheetViews>
    <sheetView workbookViewId="0">
      <selection activeCell="J20" sqref="J20"/>
    </sheetView>
  </sheetViews>
  <sheetFormatPr defaultRowHeight="13.5" x14ac:dyDescent="0.15"/>
  <cols>
    <col min="1" max="1" width="1.625" customWidth="1"/>
    <col min="2" max="2" width="10.25" customWidth="1"/>
    <col min="4" max="4" width="11.625" bestFit="1" customWidth="1"/>
    <col min="6" max="6" width="10.875" customWidth="1"/>
    <col min="8" max="8" width="11.5" customWidth="1"/>
  </cols>
  <sheetData>
    <row r="1" spans="2:8" ht="20.25" customHeight="1" thickBot="1" x14ac:dyDescent="0.2"/>
    <row r="2" spans="2:8" ht="27" customHeight="1" thickBot="1" x14ac:dyDescent="0.2">
      <c r="B2" s="20" t="s">
        <v>0</v>
      </c>
      <c r="C2" s="21" t="s">
        <v>11</v>
      </c>
      <c r="D2" s="21" t="s">
        <v>18</v>
      </c>
      <c r="E2" s="21" t="s">
        <v>19</v>
      </c>
      <c r="F2" s="21" t="s">
        <v>25</v>
      </c>
      <c r="G2" s="22" t="s">
        <v>26</v>
      </c>
      <c r="H2" s="22" t="s">
        <v>27</v>
      </c>
    </row>
    <row r="3" spans="2:8" ht="20.25" customHeight="1" x14ac:dyDescent="0.15">
      <c r="B3" s="29" t="s">
        <v>2</v>
      </c>
      <c r="C3" s="30" t="s">
        <v>13</v>
      </c>
      <c r="D3" s="31">
        <v>44705</v>
      </c>
      <c r="E3" s="30" t="s">
        <v>20</v>
      </c>
      <c r="F3" s="32">
        <v>98000</v>
      </c>
      <c r="G3" s="33">
        <v>1350</v>
      </c>
      <c r="H3" s="34">
        <v>32</v>
      </c>
    </row>
    <row r="4" spans="2:8" x14ac:dyDescent="0.15">
      <c r="B4" s="12" t="s">
        <v>3</v>
      </c>
      <c r="C4" s="5" t="s">
        <v>15</v>
      </c>
      <c r="D4" s="8">
        <v>44705</v>
      </c>
      <c r="E4" s="5" t="s">
        <v>21</v>
      </c>
      <c r="F4" s="9">
        <v>79000</v>
      </c>
      <c r="G4" s="10">
        <v>4820</v>
      </c>
      <c r="H4" s="11">
        <v>87</v>
      </c>
    </row>
    <row r="5" spans="2:8" x14ac:dyDescent="0.15">
      <c r="B5" s="12" t="s">
        <v>4</v>
      </c>
      <c r="C5" s="5" t="s">
        <v>17</v>
      </c>
      <c r="D5" s="8">
        <v>44700</v>
      </c>
      <c r="E5" s="5" t="s">
        <v>22</v>
      </c>
      <c r="F5" s="9">
        <v>85000</v>
      </c>
      <c r="G5" s="10">
        <v>1294</v>
      </c>
      <c r="H5" s="11">
        <v>28</v>
      </c>
    </row>
    <row r="6" spans="2:8" x14ac:dyDescent="0.15">
      <c r="B6" s="12" t="s">
        <v>5</v>
      </c>
      <c r="C6" s="5" t="s">
        <v>15</v>
      </c>
      <c r="D6" s="8">
        <v>44708</v>
      </c>
      <c r="E6" s="5" t="s">
        <v>23</v>
      </c>
      <c r="F6" s="9">
        <v>66000</v>
      </c>
      <c r="G6" s="10">
        <v>5282</v>
      </c>
      <c r="H6" s="11">
        <v>98</v>
      </c>
    </row>
    <row r="7" spans="2:8" x14ac:dyDescent="0.15">
      <c r="B7" s="12" t="s">
        <v>6</v>
      </c>
      <c r="C7" s="5" t="s">
        <v>17</v>
      </c>
      <c r="D7" s="8">
        <v>44710</v>
      </c>
      <c r="E7" s="5" t="s">
        <v>23</v>
      </c>
      <c r="F7" s="9">
        <v>52000</v>
      </c>
      <c r="G7" s="10">
        <v>4188</v>
      </c>
      <c r="H7" s="11">
        <v>73</v>
      </c>
    </row>
    <row r="8" spans="2:8" x14ac:dyDescent="0.15">
      <c r="B8" s="12" t="s">
        <v>7</v>
      </c>
      <c r="C8" s="5" t="s">
        <v>15</v>
      </c>
      <c r="D8" s="8">
        <v>44705</v>
      </c>
      <c r="E8" s="5" t="s">
        <v>22</v>
      </c>
      <c r="F8" s="9">
        <v>88000</v>
      </c>
      <c r="G8" s="10">
        <v>3240</v>
      </c>
      <c r="H8" s="11">
        <v>65</v>
      </c>
    </row>
    <row r="9" spans="2:8" x14ac:dyDescent="0.15">
      <c r="B9" s="12" t="s">
        <v>8</v>
      </c>
      <c r="C9" s="5" t="s">
        <v>13</v>
      </c>
      <c r="D9" s="8">
        <v>44703</v>
      </c>
      <c r="E9" s="5" t="s">
        <v>21</v>
      </c>
      <c r="F9" s="9">
        <v>94000</v>
      </c>
      <c r="G9" s="10">
        <v>1472</v>
      </c>
      <c r="H9" s="11">
        <v>38</v>
      </c>
    </row>
    <row r="10" spans="2:8" ht="14.25" thickBot="1" x14ac:dyDescent="0.2">
      <c r="B10" s="36" t="s">
        <v>9</v>
      </c>
      <c r="C10" s="16" t="s">
        <v>17</v>
      </c>
      <c r="D10" s="37">
        <v>44711</v>
      </c>
      <c r="E10" s="16" t="s">
        <v>20</v>
      </c>
      <c r="F10" s="38">
        <v>70000</v>
      </c>
      <c r="G10" s="39">
        <v>3765</v>
      </c>
      <c r="H10" s="40">
        <v>71</v>
      </c>
    </row>
    <row r="12" spans="2:8" ht="14.25" thickBot="1" x14ac:dyDescent="0.2"/>
    <row r="13" spans="2:8" ht="27" x14ac:dyDescent="0.15">
      <c r="B13" s="21" t="s">
        <v>11</v>
      </c>
      <c r="C13" s="22" t="s">
        <v>26</v>
      </c>
    </row>
    <row r="14" spans="2:8" x14ac:dyDescent="0.15">
      <c r="B14" t="s">
        <v>13</v>
      </c>
    </row>
    <row r="15" spans="2:8" x14ac:dyDescent="0.15">
      <c r="C15" t="s">
        <v>33</v>
      </c>
    </row>
    <row r="18" spans="2:8" ht="27.75" thickBot="1" x14ac:dyDescent="0.2">
      <c r="B18" s="54" t="s">
        <v>0</v>
      </c>
      <c r="C18" s="55" t="s">
        <v>11</v>
      </c>
      <c r="D18" s="55" t="s">
        <v>18</v>
      </c>
      <c r="E18" s="55" t="s">
        <v>19</v>
      </c>
      <c r="F18" s="55" t="s">
        <v>25</v>
      </c>
      <c r="G18" s="56" t="s">
        <v>26</v>
      </c>
      <c r="H18" s="57" t="s">
        <v>27</v>
      </c>
    </row>
    <row r="19" spans="2:8" x14ac:dyDescent="0.15">
      <c r="B19" s="50" t="s">
        <v>2</v>
      </c>
      <c r="C19" s="42" t="s">
        <v>13</v>
      </c>
      <c r="D19" s="43">
        <v>44705</v>
      </c>
      <c r="E19" s="42" t="s">
        <v>20</v>
      </c>
      <c r="F19" s="44">
        <v>98000</v>
      </c>
      <c r="G19" s="45">
        <v>1350</v>
      </c>
      <c r="H19" s="52">
        <v>32</v>
      </c>
    </row>
    <row r="20" spans="2:8" x14ac:dyDescent="0.15">
      <c r="B20" s="51" t="s">
        <v>5</v>
      </c>
      <c r="C20" s="46" t="s">
        <v>15</v>
      </c>
      <c r="D20" s="47">
        <v>44708</v>
      </c>
      <c r="E20" s="46" t="s">
        <v>23</v>
      </c>
      <c r="F20" s="48">
        <v>66000</v>
      </c>
      <c r="G20" s="49">
        <v>5282</v>
      </c>
      <c r="H20" s="53">
        <v>98</v>
      </c>
    </row>
    <row r="21" spans="2:8" x14ac:dyDescent="0.15">
      <c r="B21" s="58" t="s">
        <v>8</v>
      </c>
      <c r="C21" s="59" t="s">
        <v>13</v>
      </c>
      <c r="D21" s="60">
        <v>44703</v>
      </c>
      <c r="E21" s="59" t="s">
        <v>21</v>
      </c>
      <c r="F21" s="61">
        <v>94000</v>
      </c>
      <c r="G21" s="62">
        <v>1472</v>
      </c>
      <c r="H21" s="63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{09C1EBA1-4047-44AC-AC27-646B23BE5565}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C1EBA1-4047-44AC-AC27-646B23BE556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C6C2-16B6-439B-941D-6C74F4D90E79}">
  <dimension ref="B1:H8"/>
  <sheetViews>
    <sheetView workbookViewId="0">
      <selection activeCell="D12" sqref="D12"/>
    </sheetView>
  </sheetViews>
  <sheetFormatPr defaultRowHeight="13.5" x14ac:dyDescent="0.15"/>
  <cols>
    <col min="1" max="1" width="1.625" customWidth="1"/>
    <col min="2" max="2" width="14.625" bestFit="1" customWidth="1"/>
    <col min="3" max="3" width="16.625" bestFit="1" customWidth="1"/>
    <col min="4" max="4" width="26.25" bestFit="1" customWidth="1"/>
    <col min="5" max="5" width="16.625" bestFit="1" customWidth="1"/>
    <col min="6" max="6" width="26.25" bestFit="1" customWidth="1"/>
    <col min="7" max="7" width="16.625" bestFit="1" customWidth="1"/>
    <col min="8" max="8" width="26.25" bestFit="1" customWidth="1"/>
    <col min="9" max="9" width="21.875" bestFit="1" customWidth="1"/>
    <col min="10" max="10" width="31.5" bestFit="1" customWidth="1"/>
    <col min="11" max="11" width="22.875" bestFit="1" customWidth="1"/>
    <col min="12" max="12" width="29.25" bestFit="1" customWidth="1"/>
    <col min="13" max="13" width="21.875" bestFit="1" customWidth="1"/>
  </cols>
  <sheetData>
    <row r="1" spans="2:8" ht="20.25" customHeight="1" x14ac:dyDescent="0.15"/>
    <row r="2" spans="2:8" ht="20.25" customHeight="1" x14ac:dyDescent="0.15">
      <c r="B2" s="1"/>
      <c r="C2" s="65" t="s">
        <v>10</v>
      </c>
      <c r="D2" s="1"/>
      <c r="E2" s="1"/>
      <c r="F2" s="1"/>
      <c r="G2" s="1"/>
      <c r="H2" s="1"/>
    </row>
    <row r="3" spans="2:8" ht="20.25" customHeight="1" x14ac:dyDescent="0.15">
      <c r="B3" s="1"/>
      <c r="C3" s="3" t="s">
        <v>16</v>
      </c>
      <c r="D3" s="4"/>
      <c r="E3" s="3" t="s">
        <v>12</v>
      </c>
      <c r="F3" s="4"/>
      <c r="G3" s="3" t="s">
        <v>14</v>
      </c>
      <c r="H3" s="4"/>
    </row>
    <row r="4" spans="2:8" x14ac:dyDescent="0.15">
      <c r="B4" s="65" t="s">
        <v>24</v>
      </c>
      <c r="C4" s="2" t="s">
        <v>35</v>
      </c>
      <c r="D4" s="2" t="s">
        <v>39</v>
      </c>
      <c r="E4" s="2" t="s">
        <v>35</v>
      </c>
      <c r="F4" s="2" t="s">
        <v>39</v>
      </c>
      <c r="G4" s="2" t="s">
        <v>35</v>
      </c>
      <c r="H4" s="2" t="s">
        <v>39</v>
      </c>
    </row>
    <row r="5" spans="2:8" x14ac:dyDescent="0.15">
      <c r="B5" s="64" t="s">
        <v>36</v>
      </c>
      <c r="C5" s="7">
        <v>1</v>
      </c>
      <c r="D5" s="69">
        <v>4188</v>
      </c>
      <c r="E5" s="70" t="s">
        <v>40</v>
      </c>
      <c r="F5" s="70" t="s">
        <v>40</v>
      </c>
      <c r="G5" s="70" t="s">
        <v>40</v>
      </c>
      <c r="H5" s="70" t="s">
        <v>40</v>
      </c>
    </row>
    <row r="6" spans="2:8" x14ac:dyDescent="0.15">
      <c r="B6" s="64" t="s">
        <v>37</v>
      </c>
      <c r="C6" s="7">
        <v>1</v>
      </c>
      <c r="D6" s="69">
        <v>3765</v>
      </c>
      <c r="E6" s="70" t="s">
        <v>40</v>
      </c>
      <c r="F6" s="70" t="s">
        <v>40</v>
      </c>
      <c r="G6" s="7">
        <v>2</v>
      </c>
      <c r="H6" s="69">
        <v>5282</v>
      </c>
    </row>
    <row r="7" spans="2:8" x14ac:dyDescent="0.15">
      <c r="B7" s="64" t="s">
        <v>38</v>
      </c>
      <c r="C7" s="7">
        <v>1</v>
      </c>
      <c r="D7" s="69">
        <v>1294</v>
      </c>
      <c r="E7" s="7">
        <v>2</v>
      </c>
      <c r="F7" s="69">
        <v>1472</v>
      </c>
      <c r="G7" s="7">
        <v>1</v>
      </c>
      <c r="H7" s="69">
        <v>3240</v>
      </c>
    </row>
    <row r="8" spans="2:8" x14ac:dyDescent="0.15">
      <c r="B8" s="6" t="s">
        <v>34</v>
      </c>
      <c r="C8" s="7">
        <v>3</v>
      </c>
      <c r="D8" s="69">
        <v>4188</v>
      </c>
      <c r="E8" s="7">
        <v>2</v>
      </c>
      <c r="F8" s="69">
        <v>1472</v>
      </c>
      <c r="G8" s="7">
        <v>3</v>
      </c>
      <c r="H8" s="69">
        <v>5282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</dc:creator>
  <cp:lastModifiedBy>suji</cp:lastModifiedBy>
  <dcterms:created xsi:type="dcterms:W3CDTF">2024-11-27T06:14:15Z</dcterms:created>
  <dcterms:modified xsi:type="dcterms:W3CDTF">2024-11-27T07:19:12Z</dcterms:modified>
</cp:coreProperties>
</file>