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ji\Documents\ITQ\"/>
    </mc:Choice>
  </mc:AlternateContent>
  <xr:revisionPtr revIDLastSave="0" documentId="13_ncr:1_{625CDE8F-0E50-4E7B-A529-45A46BBD4DB7}" xr6:coauthVersionLast="36" xr6:coauthVersionMax="36" xr10:uidLastSave="{00000000-0000-0000-0000-000000000000}"/>
  <bookViews>
    <workbookView xWindow="0" yWindow="0" windowWidth="28800" windowHeight="11310" activeTab="2" xr2:uid="{F90ADAF7-97D9-40B9-866D-AC6B0ABCFEA7}"/>
  </bookViews>
  <sheets>
    <sheet name="제1작업" sheetId="1" r:id="rId1"/>
    <sheet name="제2작업" sheetId="2" r:id="rId2"/>
    <sheet name="제3작업" sheetId="3" r:id="rId3"/>
    <sheet name="제4작업" sheetId="6" r:id="rId4"/>
  </sheets>
  <definedNames>
    <definedName name="_xlnm._FilterDatabase" localSheetId="1" hidden="1">제2작업!$B$2:$H$10</definedName>
    <definedName name="_xlnm.Criteria" localSheetId="1">제2작업!$B$13:$C$15</definedName>
    <definedName name="_xlnm.Extract" localSheetId="1">제2작업!$B$18:$H$18</definedName>
    <definedName name="가격">제1작업!$F$5:$F$12</definedName>
  </definedNames>
  <calcPr calcId="191029"/>
  <pivotCaches>
    <pivotCache cacheId="14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J13" i="1"/>
  <c r="E14" i="1"/>
  <c r="E13" i="1"/>
  <c r="J5" i="1"/>
  <c r="J6" i="1"/>
  <c r="J7" i="1"/>
  <c r="J8" i="1"/>
  <c r="J9" i="1"/>
  <c r="J10" i="1"/>
  <c r="J11" i="1"/>
  <c r="J12" i="1"/>
  <c r="I5" i="1"/>
  <c r="I6" i="1"/>
  <c r="I7" i="1"/>
  <c r="I8" i="1"/>
  <c r="I9" i="1"/>
  <c r="I10" i="1"/>
  <c r="I11" i="1"/>
  <c r="I12" i="1"/>
</calcChain>
</file>

<file path=xl/sharedStrings.xml><?xml version="1.0" encoding="utf-8"?>
<sst xmlns="http://schemas.openxmlformats.org/spreadsheetml/2006/main" count="116" uniqueCount="46">
  <si>
    <t>품목코드</t>
    <phoneticPr fontId="2" type="noConversion"/>
  </si>
  <si>
    <t>E738W</t>
  </si>
  <si>
    <t>E738W</t>
    <phoneticPr fontId="2" type="noConversion"/>
  </si>
  <si>
    <t>F729P</t>
    <phoneticPr fontId="2" type="noConversion"/>
  </si>
  <si>
    <t>F839W</t>
    <phoneticPr fontId="2" type="noConversion"/>
  </si>
  <si>
    <t>T568K</t>
    <phoneticPr fontId="2" type="noConversion"/>
  </si>
  <si>
    <t>S786W</t>
    <phoneticPr fontId="2" type="noConversion"/>
  </si>
  <si>
    <t>T892P</t>
    <phoneticPr fontId="2" type="noConversion"/>
  </si>
  <si>
    <t>H119M</t>
    <phoneticPr fontId="2" type="noConversion"/>
  </si>
  <si>
    <t>O909W</t>
    <phoneticPr fontId="2" type="noConversion"/>
  </si>
  <si>
    <t>부위</t>
  </si>
  <si>
    <t>부위</t>
    <phoneticPr fontId="2" type="noConversion"/>
  </si>
  <si>
    <t>안심</t>
  </si>
  <si>
    <t>안심</t>
    <phoneticPr fontId="2" type="noConversion"/>
  </si>
  <si>
    <t>등심</t>
  </si>
  <si>
    <t>등심</t>
    <phoneticPr fontId="2" type="noConversion"/>
  </si>
  <si>
    <t>앞다리</t>
  </si>
  <si>
    <t>앞다리</t>
    <phoneticPr fontId="2" type="noConversion"/>
  </si>
  <si>
    <t>생산일</t>
    <phoneticPr fontId="2" type="noConversion"/>
  </si>
  <si>
    <t>구분</t>
    <phoneticPr fontId="2" type="noConversion"/>
  </si>
  <si>
    <t>1++등급</t>
    <phoneticPr fontId="2" type="noConversion"/>
  </si>
  <si>
    <t>1등급</t>
    <phoneticPr fontId="2" type="noConversion"/>
  </si>
  <si>
    <t>1+등급</t>
    <phoneticPr fontId="2" type="noConversion"/>
  </si>
  <si>
    <t>2등급</t>
    <phoneticPr fontId="2" type="noConversion"/>
  </si>
  <si>
    <t>kg당 가격</t>
  </si>
  <si>
    <t>kg당 가격</t>
    <phoneticPr fontId="2" type="noConversion"/>
  </si>
  <si>
    <t>판매량
(단위:kg)</t>
    <phoneticPr fontId="2" type="noConversion"/>
  </si>
  <si>
    <t>납품한
소비시장 수</t>
    <phoneticPr fontId="2" type="noConversion"/>
  </si>
  <si>
    <t>판매순위</t>
    <phoneticPr fontId="2" type="noConversion"/>
  </si>
  <si>
    <t>비고</t>
    <phoneticPr fontId="2" type="noConversion"/>
  </si>
  <si>
    <t>kg당 최저 가격</t>
    <phoneticPr fontId="2" type="noConversion"/>
  </si>
  <si>
    <t>구분이 1++등급 비율</t>
    <phoneticPr fontId="2" type="noConversion"/>
  </si>
  <si>
    <t>안심 부위 판매량(단위:kg) 합계</t>
    <phoneticPr fontId="2" type="noConversion"/>
  </si>
  <si>
    <t>&gt;=5000</t>
    <phoneticPr fontId="2" type="noConversion"/>
  </si>
  <si>
    <t>총합계</t>
  </si>
  <si>
    <t>개수 : 품목코드</t>
  </si>
  <si>
    <t>40001-60000</t>
  </si>
  <si>
    <t>60001-80000</t>
  </si>
  <si>
    <t>80001-100000</t>
  </si>
  <si>
    <t>**</t>
  </si>
  <si>
    <t>결과 X [H6] 텍스트 / 정답 : 5,282 / 사용자 : 10,102</t>
  </si>
  <si>
    <t>결과 X [F7] 텍스트 / 정답 : 1,472 / 사용자 : 2,822</t>
  </si>
  <si>
    <t>결과 X [D8] 텍스트 / 정답 : 4,188 / 사용자 : 9,247</t>
  </si>
  <si>
    <t>결과 X [F8] 텍스트 / 정답 : 1,472 / 사용자 : 2,822</t>
  </si>
  <si>
    <t>결과 X [H8] 텍스트 / 정답 : 5,282 / 사용자 : 13,342</t>
  </si>
  <si>
    <t>최대 : 판매량(단위:kg)1,472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</si>
</sst>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8" formatCode="0_);[Red]\(0\)"/>
    <numFmt numFmtId="179" formatCode="#,##0&quot;원&quot;"/>
  </numFmts>
  <fonts count="4" x14ac:knownFonts="1">
    <font>
      <sz val="11"/>
      <color theme="1"/>
      <name val="굴림"/>
      <family val="2"/>
      <charset val="129"/>
    </font>
    <font>
      <sz val="11"/>
      <color theme="1"/>
      <name val="굴림"/>
      <family val="2"/>
      <charset val="129"/>
    </font>
    <font>
      <sz val="8"/>
      <name val="굴림"/>
      <family val="2"/>
      <charset val="129"/>
    </font>
    <font>
      <sz val="11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4" fontId="0" fillId="0" borderId="8" xfId="0" applyNumberFormat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178" fontId="0" fillId="0" borderId="8" xfId="0" applyNumberFormat="1" applyBorder="1" applyAlignment="1">
      <alignment horizontal="right" vertical="center"/>
    </xf>
    <xf numFmtId="9" fontId="0" fillId="0" borderId="8" xfId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4" fontId="0" fillId="0" borderId="3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right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178" fontId="0" fillId="0" borderId="20" xfId="0" applyNumberFormat="1" applyFill="1" applyBorder="1" applyAlignment="1">
      <alignment horizontal="right" vertical="center"/>
    </xf>
    <xf numFmtId="178" fontId="0" fillId="0" borderId="21" xfId="0" applyNumberFormat="1" applyFill="1" applyBorder="1" applyAlignment="1">
      <alignment horizontal="right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14" fontId="0" fillId="0" borderId="26" xfId="0" applyNumberFormat="1" applyFill="1" applyBorder="1" applyAlignment="1">
      <alignment horizontal="center" vertical="center"/>
    </xf>
    <xf numFmtId="179" fontId="0" fillId="0" borderId="26" xfId="0" applyNumberFormat="1" applyFill="1" applyBorder="1" applyAlignment="1">
      <alignment horizontal="right" vertical="center"/>
    </xf>
    <xf numFmtId="178" fontId="0" fillId="0" borderId="27" xfId="0" applyNumberFormat="1" applyFill="1" applyBorder="1" applyAlignment="1">
      <alignment horizontal="right" vertical="center"/>
    </xf>
    <xf numFmtId="17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pivotButton="1" applyAlignment="1">
      <alignment horizontal="center" vertical="center"/>
    </xf>
    <xf numFmtId="3" fontId="0" fillId="0" borderId="3" xfId="0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3" fontId="0" fillId="0" borderId="8" xfId="0" applyNumberFormat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3" fontId="0" fillId="0" borderId="1" xfId="0" applyNumberFormat="1" applyFill="1" applyBorder="1" applyAlignment="1">
      <alignment horizontal="right" vertical="center"/>
    </xf>
    <xf numFmtId="3" fontId="0" fillId="0" borderId="26" xfId="0" applyNumberFormat="1" applyFill="1" applyBorder="1" applyAlignment="1">
      <alignment horizontal="right" vertical="center"/>
    </xf>
    <xf numFmtId="41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 wrapText="1" indent="1"/>
    </xf>
  </cellXfs>
  <cellStyles count="2">
    <cellStyle name="백분율" xfId="1" builtinId="5"/>
    <cellStyle name="표준" xfId="0" builtinId="0"/>
  </cellStyles>
  <dxfs count="68"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8" formatCode="0_);[Red]\(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79" formatCode="#,##0&quot;원&quot;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9" formatCode="yyyy/mm/dd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alignment horizontal="left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>
                <a:solidFill>
                  <a:schemeClr val="tx1"/>
                </a:solidFill>
              </a:rPr>
              <a:t>등심 및 앞다리 판매 현황</a:t>
            </a:r>
            <a:endParaRPr lang="ko-KR" sz="2000" b="1">
              <a:solidFill>
                <a:schemeClr val="tx1"/>
              </a:solidFill>
            </a:endParaRPr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v>판매량(단위:kg)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(제1작업!$G$6:$G$10,제1작업!$G$12)</c:f>
              <c:numCache>
                <c:formatCode>#,##0</c:formatCode>
                <c:ptCount val="6"/>
                <c:pt idx="0">
                  <c:v>4820</c:v>
                </c:pt>
                <c:pt idx="1">
                  <c:v>1294</c:v>
                </c:pt>
                <c:pt idx="2">
                  <c:v>5282</c:v>
                </c:pt>
                <c:pt idx="3">
                  <c:v>4188</c:v>
                </c:pt>
                <c:pt idx="4">
                  <c:v>3240</c:v>
                </c:pt>
                <c:pt idx="5">
                  <c:v>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05-4B0A-8492-25612304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8855168"/>
        <c:axId val="538855824"/>
      </c:barChart>
      <c:lineChart>
        <c:grouping val="standard"/>
        <c:varyColors val="0"/>
        <c:ser>
          <c:idx val="0"/>
          <c:order val="0"/>
          <c:tx>
            <c:v>kg당 가격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layout>
                <c:manualLayout>
                  <c:x val="-5.6187918749735805E-2"/>
                  <c:y val="-0.2293333522172489"/>
                </c:manualLayout>
              </c:layout>
              <c:tx>
                <c:rich>
                  <a:bodyPr/>
                  <a:lstStyle/>
                  <a:p>
                    <a:r>
                      <a:rPr lang="en-US" altLang="ko-KR"/>
                      <a:t>5,282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05-4B0A-8492-256123047B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(제1작업!$B$6:$B$10,제1작업!$B$12)</c:f>
              <c:strCache>
                <c:ptCount val="6"/>
                <c:pt idx="0">
                  <c:v>F729P</c:v>
                </c:pt>
                <c:pt idx="1">
                  <c:v>F839W</c:v>
                </c:pt>
                <c:pt idx="2">
                  <c:v>T568K</c:v>
                </c:pt>
                <c:pt idx="3">
                  <c:v>S786W</c:v>
                </c:pt>
                <c:pt idx="4">
                  <c:v>T892P</c:v>
                </c:pt>
                <c:pt idx="5">
                  <c:v>O909W</c:v>
                </c:pt>
              </c:strCache>
            </c:strRef>
          </c:cat>
          <c:val>
            <c:numRef>
              <c:f>(제1작업!$F$6:$F$10,제1작업!$F$12)</c:f>
              <c:numCache>
                <c:formatCode>#,##0"원"</c:formatCode>
                <c:ptCount val="6"/>
                <c:pt idx="0">
                  <c:v>79000</c:v>
                </c:pt>
                <c:pt idx="1">
                  <c:v>85000</c:v>
                </c:pt>
                <c:pt idx="2">
                  <c:v>66000</c:v>
                </c:pt>
                <c:pt idx="3">
                  <c:v>52000</c:v>
                </c:pt>
                <c:pt idx="4">
                  <c:v>88000</c:v>
                </c:pt>
                <c:pt idx="5">
                  <c:v>70000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5-4B0A-8492-256123047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0352"/>
        <c:axId val="542535104"/>
      </c:lineChart>
      <c:catAx>
        <c:axId val="5388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8855824"/>
        <c:crosses val="autoZero"/>
        <c:auto val="1"/>
        <c:lblAlgn val="ctr"/>
        <c:lblOffset val="100"/>
        <c:noMultiLvlLbl val="0"/>
      </c:catAx>
      <c:valAx>
        <c:axId val="53885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538855168"/>
        <c:crosses val="autoZero"/>
        <c:crossBetween val="between"/>
      </c:valAx>
      <c:valAx>
        <c:axId val="542535104"/>
        <c:scaling>
          <c:orientation val="minMax"/>
          <c:max val="105000"/>
        </c:scaling>
        <c:delete val="0"/>
        <c:axPos val="r"/>
        <c:numFmt formatCode="#,##0&quot;원&quot;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234980352"/>
        <c:crosses val="max"/>
        <c:crossBetween val="between"/>
        <c:majorUnit val="15000"/>
      </c:valAx>
      <c:catAx>
        <c:axId val="2349803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42535104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F40B72-0066-4921-A412-02285EAB3352}">
  <sheetPr/>
  <sheetViews>
    <sheetView zoomScale="112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19042</xdr:colOff>
      <xdr:row>0</xdr:row>
      <xdr:rowOff>104775</xdr:rowOff>
    </xdr:from>
    <xdr:to>
      <xdr:col>7</xdr:col>
      <xdr:colOff>409567</xdr:colOff>
      <xdr:row>2</xdr:row>
      <xdr:rowOff>171450</xdr:rowOff>
    </xdr:to>
    <xdr:sp macro="" textlink="">
      <xdr:nvSpPr>
        <xdr:cNvPr id="2" name="십자형 1">
          <a:extLst>
            <a:ext uri="{FF2B5EF4-FFF2-40B4-BE49-F238E27FC236}">
              <a16:creationId xmlns:a16="http://schemas.microsoft.com/office/drawing/2014/main" id="{102CB2E1-E911-400A-9E2A-C6BE14C62A80}"/>
            </a:ext>
          </a:extLst>
        </xdr:cNvPr>
        <xdr:cNvSpPr/>
      </xdr:nvSpPr>
      <xdr:spPr>
        <a:xfrm rot="10800000" flipV="1">
          <a:off x="142867" y="104775"/>
          <a:ext cx="4705350" cy="581025"/>
        </a:xfrm>
        <a:prstGeom prst="plus">
          <a:avLst/>
        </a:prstGeom>
        <a:solidFill>
          <a:srgbClr val="FFFF00"/>
        </a:solidFill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altLang="ko-KR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A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사 소고기 부위별 판매 현황</a:t>
          </a:r>
        </a:p>
      </xdr:txBody>
    </xdr:sp>
    <xdr:clientData/>
  </xdr:twoCellAnchor>
  <xdr:twoCellAnchor editAs="oneCell">
    <xdr:from>
      <xdr:col>7</xdr:col>
      <xdr:colOff>504825</xdr:colOff>
      <xdr:row>0</xdr:row>
      <xdr:rowOff>123824</xdr:rowOff>
    </xdr:from>
    <xdr:to>
      <xdr:col>10</xdr:col>
      <xdr:colOff>657225</xdr:colOff>
      <xdr:row>2</xdr:row>
      <xdr:rowOff>180973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C5ED1E57-AF26-4783-9FD4-5092FB7A74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23824"/>
          <a:ext cx="2438400" cy="5714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5379" cy="6072187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39873930-929F-4BC7-A88D-124400EF078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0.44648</cdr:x>
      <cdr:y>0.15546</cdr:y>
    </cdr:from>
    <cdr:to>
      <cdr:x>0.54986</cdr:x>
      <cdr:y>0.21008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582BC40F-6484-4718-97E9-2720D155C68C}"/>
            </a:ext>
          </a:extLst>
        </cdr:cNvPr>
        <cdr:cNvSpPr/>
      </cdr:nvSpPr>
      <cdr:spPr>
        <a:xfrm xmlns:a="http://schemas.openxmlformats.org/drawingml/2006/main">
          <a:off x="4150179" y="943996"/>
          <a:ext cx="961004" cy="331674"/>
        </a:xfrm>
        <a:prstGeom xmlns:a="http://schemas.openxmlformats.org/drawingml/2006/main" prst="wedgeRoundRectCallout">
          <a:avLst>
            <a:gd name="adj1" fmla="val -77470"/>
            <a:gd name="adj2" fmla="val -16987"/>
            <a:gd name="adj3" fmla="val 16667"/>
          </a:avLst>
        </a:prstGeom>
        <a:solidFill xmlns:a="http://schemas.openxmlformats.org/drawingml/2006/main">
          <a:schemeClr val="bg1"/>
        </a:solidFill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>
              <a:solidFill>
                <a:schemeClr val="tx1"/>
              </a:solidFill>
            </a:rPr>
            <a:t>최다 판매</a:t>
          </a:r>
          <a:endParaRPr lang="ko-KR">
            <a:solidFill>
              <a:schemeClr val="tx1"/>
            </a:solidFill>
          </a:endParaRP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uji" refreshedDate="45622.673838425922" createdVersion="6" refreshedVersion="6" minRefreshableVersion="3" recordCount="8" xr:uid="{CCA9B003-FB7B-4484-A0C5-F879EDE0DA5D}">
  <cacheSource type="worksheet">
    <worksheetSource ref="B4:H12" sheet="제1작업"/>
  </cacheSource>
  <cacheFields count="7">
    <cacheField name="품목코드" numFmtId="0">
      <sharedItems count="8">
        <s v="E738W"/>
        <s v="F729P"/>
        <s v="F839W"/>
        <s v="T568K"/>
        <s v="S786W"/>
        <s v="T892P"/>
        <s v="H119M"/>
        <s v="O909W"/>
      </sharedItems>
    </cacheField>
    <cacheField name="부위" numFmtId="0">
      <sharedItems count="3">
        <s v="안심"/>
        <s v="등심"/>
        <s v="앞다리"/>
      </sharedItems>
    </cacheField>
    <cacheField name="생산일" numFmtId="14">
      <sharedItems containsSemiMixedTypes="0" containsNonDate="0" containsDate="1" containsString="0" minDate="2022-05-19T00:00:00" maxDate="2022-05-31T00:00:00"/>
    </cacheField>
    <cacheField name="구분" numFmtId="0">
      <sharedItems/>
    </cacheField>
    <cacheField name="kg당 가격" numFmtId="179">
      <sharedItems containsSemiMixedTypes="0" containsString="0" containsNumber="1" containsInteger="1" minValue="52000" maxValue="98000" count="8">
        <n v="98000"/>
        <n v="79000"/>
        <n v="85000"/>
        <n v="66000"/>
        <n v="52000"/>
        <n v="88000"/>
        <n v="94000"/>
        <n v="70000"/>
      </sharedItems>
      <fieldGroup base="4">
        <rangePr autoStart="0" autoEnd="0" startNum="40001" endNum="100000" groupInterval="20000"/>
        <groupItems count="5">
          <s v="&lt;40001"/>
          <s v="40001-60000"/>
          <s v="60001-80000"/>
          <s v="80001-100000"/>
          <s v="&gt;100001"/>
        </groupItems>
      </fieldGroup>
    </cacheField>
    <cacheField name="판매량_x000a_(단위:kg)" numFmtId="3">
      <sharedItems containsSemiMixedTypes="0" containsString="0" containsNumber="1" containsInteger="1" minValue="1294" maxValue="5282"/>
    </cacheField>
    <cacheField name="납품한_x000a_소비시장 수" numFmtId="178">
      <sharedItems containsSemiMixedTypes="0" containsString="0" containsNumber="1" containsInteger="1" minValue="28" maxValue="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2022-05-24T00:00:00"/>
    <s v="1++등급"/>
    <x v="0"/>
    <n v="1350"/>
    <n v="32"/>
  </r>
  <r>
    <x v="1"/>
    <x v="1"/>
    <d v="2022-05-24T00:00:00"/>
    <s v="1등급"/>
    <x v="1"/>
    <n v="4820"/>
    <n v="87"/>
  </r>
  <r>
    <x v="2"/>
    <x v="2"/>
    <d v="2022-05-19T00:00:00"/>
    <s v="1+등급"/>
    <x v="2"/>
    <n v="1294"/>
    <n v="28"/>
  </r>
  <r>
    <x v="3"/>
    <x v="1"/>
    <d v="2022-05-27T00:00:00"/>
    <s v="2등급"/>
    <x v="3"/>
    <n v="5282"/>
    <n v="98"/>
  </r>
  <r>
    <x v="4"/>
    <x v="2"/>
    <d v="2022-05-29T00:00:00"/>
    <s v="2등급"/>
    <x v="4"/>
    <n v="4188"/>
    <n v="73"/>
  </r>
  <r>
    <x v="5"/>
    <x v="1"/>
    <d v="2022-05-24T00:00:00"/>
    <s v="1+등급"/>
    <x v="5"/>
    <n v="3240"/>
    <n v="65"/>
  </r>
  <r>
    <x v="6"/>
    <x v="0"/>
    <d v="2022-05-22T00:00:00"/>
    <s v="1등급"/>
    <x v="6"/>
    <n v="1472"/>
    <n v="38"/>
  </r>
  <r>
    <x v="7"/>
    <x v="2"/>
    <d v="2022-05-30T00:00:00"/>
    <s v="1++등급"/>
    <x v="7"/>
    <n v="3765"/>
    <n v="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0AC0E7F-4F98-4F3C-9142-244775633BF5}" name="피벗 테이블2" cacheId="14" applyNumberFormats="0" applyBorderFormats="0" applyFontFormats="0" applyPatternFormats="0" applyAlignmentFormats="0" applyWidthHeightFormats="1" dataCaption="값" missingCaption="**" updatedVersion="6" minRefreshableVersion="3" useAutoFormatting="1" colGrandTotals="0" itemPrintTitles="1" mergeItem="1" createdVersion="6" indent="0" outline="1" outlineData="1" multipleFieldFilters="0" rowHeaderCaption="kg당 가격" colHeaderCaption="부위">
  <location ref="B2:H8" firstHeaderRow="1" firstDataRow="3" firstDataCol="1"/>
  <pivotFields count="7">
    <pivotField dataField="1" showAll="0">
      <items count="9">
        <item x="0"/>
        <item x="1"/>
        <item x="2"/>
        <item x="6"/>
        <item x="7"/>
        <item x="4"/>
        <item x="3"/>
        <item x="5"/>
        <item t="default"/>
      </items>
    </pivotField>
    <pivotField axis="axisCol" showAll="0">
      <items count="4">
        <item x="2"/>
        <item x="0"/>
        <item x="1"/>
        <item t="default"/>
      </items>
    </pivotField>
    <pivotField numFmtId="14" showAll="0"/>
    <pivotField showAll="0"/>
    <pivotField axis="axisRow" numFmtId="179" showAll="0">
      <items count="6">
        <item x="0"/>
        <item x="1"/>
        <item x="2"/>
        <item x="3"/>
        <item x="4"/>
        <item t="default"/>
      </items>
    </pivotField>
    <pivotField dataField="1" numFmtId="3" showAll="0"/>
    <pivotField numFmtId="178" showAll="0"/>
  </pivotFields>
  <rowFields count="1">
    <field x="4"/>
  </rowFields>
  <rowItems count="4">
    <i>
      <x v="1"/>
    </i>
    <i>
      <x v="2"/>
    </i>
    <i>
      <x v="3"/>
    </i>
    <i t="grand">
      <x/>
    </i>
  </rowItems>
  <colFields count="2">
    <field x="1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dataFields count="2">
    <dataField name="개수 : 품목코드" fld="0" subtotal="count" baseField="0" baseItem="0"/>
    <dataField name="최대 : 판매량(단위:kg)1,472" fld="5" subtotal="max" baseField="4" baseItem="0"/>
  </dataFields>
  <formats count="9">
    <format dxfId="55">
      <pivotArea outline="0" collapsedLevelsAreSubtotals="1" fieldPosition="0"/>
    </format>
    <format dxfId="54">
      <pivotArea dataOnly="0" labelOnly="1" fieldPosition="0">
        <references count="1">
          <reference field="4" count="3">
            <x v="1"/>
            <x v="2"/>
            <x v="3"/>
          </reference>
        </references>
      </pivotArea>
    </format>
    <format dxfId="53">
      <pivotArea dataOnly="0" labelOnly="1" grandRow="1" outline="0" fieldPosition="0"/>
    </format>
    <format dxfId="34">
      <pivotArea outline="0" collapsedLevelsAreSubtotals="1" fieldPosition="0">
        <references count="2">
          <reference field="4294967294" count="1" selected="0">
            <x v="1"/>
          </reference>
          <reference field="1" count="1" selected="0">
            <x v="0"/>
          </reference>
        </references>
      </pivotArea>
    </format>
    <format dxfId="32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1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2">
            <x v="2"/>
            <x v="3"/>
          </reference>
        </references>
      </pivotArea>
    </format>
    <format dxfId="30">
      <pivotArea field="1" grandRow="1" outline="0" collapsedLevelsAreSubtotals="1" axis="axisCol" fieldPosition="0">
        <references count="2">
          <reference field="4294967294" count="1" selected="0">
            <x v="1"/>
          </reference>
          <reference field="1" count="1" selected="0">
            <x v="2"/>
          </reference>
        </references>
      </pivotArea>
    </format>
    <format dxfId="29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2"/>
          </reference>
          <reference field="4" count="1">
            <x v="2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1"/>
          </reference>
          <reference field="4" count="1"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A202413-343A-46B5-86E9-D629FFB0104B}" name="표2" displayName="표2" ref="B18:H21" totalsRowShown="0" headerRowDxfId="56" tableBorderDxfId="64">
  <autoFilter ref="B18:H21" xr:uid="{D8283901-F77B-44AE-8BA9-B7825A425C1D}"/>
  <tableColumns count="7">
    <tableColumn id="1" xr3:uid="{D793A642-35BC-48CD-9770-F65EE4655C73}" name="품목코드" dataDxfId="63"/>
    <tableColumn id="2" xr3:uid="{A957CFCF-2F12-4455-AD3B-19306EC7863F}" name="부위" dataDxfId="62"/>
    <tableColumn id="3" xr3:uid="{C92A7876-0D81-4A4C-8148-B966BD497AA1}" name="생산일" dataDxfId="61"/>
    <tableColumn id="4" xr3:uid="{A9B50916-6A7F-4183-8D6C-D5EEC2D09812}" name="구분" dataDxfId="60"/>
    <tableColumn id="5" xr3:uid="{AFC2276F-6135-474C-818C-F567BDAD48ED}" name="kg당 가격" dataDxfId="59"/>
    <tableColumn id="6" xr3:uid="{301941F9-318A-43F8-8EC2-C32455A9A979}" name="판매량_x000a_(단위:kg)" dataDxfId="58"/>
    <tableColumn id="7" xr3:uid="{30FFBE7B-ACFB-4255-B1AC-A0B424F7E34B}" name="납품한_x000a_소비시장 수" dataDxfId="57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AC2C-963B-42B8-92A0-DB26A9F49376}">
  <dimension ref="B1:J14"/>
  <sheetViews>
    <sheetView workbookViewId="0">
      <selection activeCell="D27" sqref="D27"/>
    </sheetView>
  </sheetViews>
  <sheetFormatPr defaultRowHeight="12.75" customHeight="1" x14ac:dyDescent="0.15"/>
  <cols>
    <col min="1" max="1" width="1.625" style="1" customWidth="1"/>
    <col min="2" max="3" width="9" style="1"/>
    <col min="4" max="4" width="11.625" style="1" bestFit="1" customWidth="1"/>
    <col min="5" max="7" width="9" style="1"/>
    <col min="8" max="8" width="12" style="1" customWidth="1"/>
    <col min="9" max="11" width="9" style="1"/>
    <col min="12" max="12" width="4.875" style="1" customWidth="1"/>
    <col min="13" max="16384" width="9" style="1"/>
  </cols>
  <sheetData>
    <row r="1" spans="2:10" ht="20.25" customHeight="1" x14ac:dyDescent="0.15"/>
    <row r="2" spans="2:10" ht="20.25" customHeight="1" x14ac:dyDescent="0.15"/>
    <row r="3" spans="2:10" ht="20.25" customHeight="1" thickBot="1" x14ac:dyDescent="0.2"/>
    <row r="4" spans="2:10" ht="33" customHeight="1" thickBot="1" x14ac:dyDescent="0.2">
      <c r="B4" s="17" t="s">
        <v>0</v>
      </c>
      <c r="C4" s="18" t="s">
        <v>11</v>
      </c>
      <c r="D4" s="18" t="s">
        <v>18</v>
      </c>
      <c r="E4" s="18" t="s">
        <v>19</v>
      </c>
      <c r="F4" s="18" t="s">
        <v>25</v>
      </c>
      <c r="G4" s="19" t="s">
        <v>26</v>
      </c>
      <c r="H4" s="19" t="s">
        <v>27</v>
      </c>
      <c r="I4" s="18" t="s">
        <v>28</v>
      </c>
      <c r="J4" s="20" t="s">
        <v>29</v>
      </c>
    </row>
    <row r="5" spans="2:10" ht="12.75" customHeight="1" x14ac:dyDescent="0.15">
      <c r="B5" s="26" t="s">
        <v>2</v>
      </c>
      <c r="C5" s="27" t="s">
        <v>13</v>
      </c>
      <c r="D5" s="28">
        <v>44705</v>
      </c>
      <c r="E5" s="27" t="s">
        <v>20</v>
      </c>
      <c r="F5" s="29">
        <v>98000</v>
      </c>
      <c r="G5" s="59">
        <v>1350</v>
      </c>
      <c r="H5" s="30">
        <v>32</v>
      </c>
      <c r="I5" s="27" t="str">
        <f t="shared" ref="I5:I12" si="0">_xlfn.RANK.EQ(G5,$G$5:$G$12)&amp;"위"</f>
        <v>7위</v>
      </c>
      <c r="J5" s="31" t="str">
        <f t="shared" ref="J5:J12" si="1">IF(OR(F5&gt;=90000,G5&gt;=5000),"★","")</f>
        <v>★</v>
      </c>
    </row>
    <row r="6" spans="2:10" ht="12.75" customHeight="1" x14ac:dyDescent="0.15">
      <c r="B6" s="9" t="s">
        <v>3</v>
      </c>
      <c r="C6" s="5" t="s">
        <v>15</v>
      </c>
      <c r="D6" s="6">
        <v>44705</v>
      </c>
      <c r="E6" s="5" t="s">
        <v>21</v>
      </c>
      <c r="F6" s="7">
        <v>79000</v>
      </c>
      <c r="G6" s="60">
        <v>4820</v>
      </c>
      <c r="H6" s="8">
        <v>87</v>
      </c>
      <c r="I6" s="5" t="str">
        <f t="shared" si="0"/>
        <v>2위</v>
      </c>
      <c r="J6" s="10" t="str">
        <f t="shared" si="1"/>
        <v/>
      </c>
    </row>
    <row r="7" spans="2:10" ht="12.75" customHeight="1" x14ac:dyDescent="0.15">
      <c r="B7" s="9" t="s">
        <v>4</v>
      </c>
      <c r="C7" s="5" t="s">
        <v>17</v>
      </c>
      <c r="D7" s="6">
        <v>44700</v>
      </c>
      <c r="E7" s="5" t="s">
        <v>22</v>
      </c>
      <c r="F7" s="7">
        <v>85000</v>
      </c>
      <c r="G7" s="60">
        <v>1294</v>
      </c>
      <c r="H7" s="8">
        <v>28</v>
      </c>
      <c r="I7" s="5" t="str">
        <f t="shared" si="0"/>
        <v>8위</v>
      </c>
      <c r="J7" s="10" t="str">
        <f t="shared" si="1"/>
        <v/>
      </c>
    </row>
    <row r="8" spans="2:10" ht="12.75" customHeight="1" x14ac:dyDescent="0.15">
      <c r="B8" s="9" t="s">
        <v>5</v>
      </c>
      <c r="C8" s="5" t="s">
        <v>15</v>
      </c>
      <c r="D8" s="6">
        <v>44708</v>
      </c>
      <c r="E8" s="5" t="s">
        <v>23</v>
      </c>
      <c r="F8" s="7">
        <v>66000</v>
      </c>
      <c r="G8" s="60">
        <v>5282</v>
      </c>
      <c r="H8" s="8">
        <v>98</v>
      </c>
      <c r="I8" s="5" t="str">
        <f t="shared" si="0"/>
        <v>1위</v>
      </c>
      <c r="J8" s="10" t="str">
        <f t="shared" si="1"/>
        <v>★</v>
      </c>
    </row>
    <row r="9" spans="2:10" ht="12.75" customHeight="1" x14ac:dyDescent="0.15">
      <c r="B9" s="9" t="s">
        <v>6</v>
      </c>
      <c r="C9" s="5" t="s">
        <v>17</v>
      </c>
      <c r="D9" s="6">
        <v>44710</v>
      </c>
      <c r="E9" s="5" t="s">
        <v>23</v>
      </c>
      <c r="F9" s="7">
        <v>52000</v>
      </c>
      <c r="G9" s="60">
        <v>4188</v>
      </c>
      <c r="H9" s="8">
        <v>73</v>
      </c>
      <c r="I9" s="5" t="str">
        <f t="shared" si="0"/>
        <v>3위</v>
      </c>
      <c r="J9" s="10" t="str">
        <f t="shared" si="1"/>
        <v/>
      </c>
    </row>
    <row r="10" spans="2:10" ht="12.75" customHeight="1" x14ac:dyDescent="0.15">
      <c r="B10" s="9" t="s">
        <v>7</v>
      </c>
      <c r="C10" s="5" t="s">
        <v>15</v>
      </c>
      <c r="D10" s="6">
        <v>44705</v>
      </c>
      <c r="E10" s="5" t="s">
        <v>22</v>
      </c>
      <c r="F10" s="7">
        <v>88000</v>
      </c>
      <c r="G10" s="60">
        <v>3240</v>
      </c>
      <c r="H10" s="8">
        <v>65</v>
      </c>
      <c r="I10" s="5" t="str">
        <f t="shared" si="0"/>
        <v>5위</v>
      </c>
      <c r="J10" s="10" t="str">
        <f t="shared" si="1"/>
        <v/>
      </c>
    </row>
    <row r="11" spans="2:10" ht="12.75" customHeight="1" x14ac:dyDescent="0.15">
      <c r="B11" s="9" t="s">
        <v>8</v>
      </c>
      <c r="C11" s="5" t="s">
        <v>13</v>
      </c>
      <c r="D11" s="6">
        <v>44703</v>
      </c>
      <c r="E11" s="5" t="s">
        <v>21</v>
      </c>
      <c r="F11" s="7">
        <v>94000</v>
      </c>
      <c r="G11" s="60">
        <v>1472</v>
      </c>
      <c r="H11" s="8">
        <v>38</v>
      </c>
      <c r="I11" s="5" t="str">
        <f t="shared" si="0"/>
        <v>6위</v>
      </c>
      <c r="J11" s="10" t="str">
        <f t="shared" si="1"/>
        <v>★</v>
      </c>
    </row>
    <row r="12" spans="2:10" ht="12.75" customHeight="1" thickBot="1" x14ac:dyDescent="0.2">
      <c r="B12" s="32" t="s">
        <v>9</v>
      </c>
      <c r="C12" s="13" t="s">
        <v>17</v>
      </c>
      <c r="D12" s="33">
        <v>44711</v>
      </c>
      <c r="E12" s="13" t="s">
        <v>20</v>
      </c>
      <c r="F12" s="34">
        <v>70000</v>
      </c>
      <c r="G12" s="61">
        <v>3765</v>
      </c>
      <c r="H12" s="35">
        <v>71</v>
      </c>
      <c r="I12" s="13" t="str">
        <f t="shared" si="0"/>
        <v>4위</v>
      </c>
      <c r="J12" s="16" t="str">
        <f t="shared" si="1"/>
        <v/>
      </c>
    </row>
    <row r="13" spans="2:10" ht="12.75" customHeight="1" x14ac:dyDescent="0.15">
      <c r="B13" s="21" t="s">
        <v>30</v>
      </c>
      <c r="C13" s="22"/>
      <c r="D13" s="22"/>
      <c r="E13" s="23">
        <f>MIN(가격)</f>
        <v>52000</v>
      </c>
      <c r="F13" s="24"/>
      <c r="G13" s="22" t="s">
        <v>32</v>
      </c>
      <c r="H13" s="22"/>
      <c r="I13" s="22"/>
      <c r="J13" s="25">
        <f>DSUM(B4:J12,G4,C4:C5)</f>
        <v>2822</v>
      </c>
    </row>
    <row r="14" spans="2:10" ht="12.75" customHeight="1" thickBot="1" x14ac:dyDescent="0.2">
      <c r="B14" s="11" t="s">
        <v>31</v>
      </c>
      <c r="C14" s="12"/>
      <c r="D14" s="12"/>
      <c r="E14" s="36">
        <f>COUNTIF(E5:E12,"1++등급")/COUNTA(E5:E12)</f>
        <v>0.25</v>
      </c>
      <c r="F14" s="14"/>
      <c r="G14" s="15" t="s">
        <v>0</v>
      </c>
      <c r="H14" s="13" t="s">
        <v>1</v>
      </c>
      <c r="I14" s="15" t="s">
        <v>25</v>
      </c>
      <c r="J14" s="16">
        <f>VLOOKUP(H14,B5:J12,5,FALSE)</f>
        <v>98000</v>
      </c>
    </row>
  </sheetData>
  <mergeCells count="4">
    <mergeCell ref="B14:D14"/>
    <mergeCell ref="B13:D13"/>
    <mergeCell ref="G13:I13"/>
    <mergeCell ref="F13:F14"/>
  </mergeCells>
  <phoneticPr fontId="2" type="noConversion"/>
  <conditionalFormatting sqref="G5:G12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{C0C83531-58B9-4D56-9E46-9D3363866383}</x14:id>
        </ext>
      </extLst>
    </cfRule>
  </conditionalFormatting>
  <dataValidations count="1">
    <dataValidation type="list" allowBlank="1" showInputMessage="1" showErrorMessage="1" sqref="H14" xr:uid="{7F85CC54-898D-4A15-A340-EB57FB3D8323}">
      <formula1>$B$5:$B$12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0C83531-58B9-4D56-9E46-9D3363866383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G5:G12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FF93A-4282-4433-B921-3D3FE7148EE3}">
  <dimension ref="B1:H21"/>
  <sheetViews>
    <sheetView workbookViewId="0">
      <selection activeCell="J21" sqref="J21"/>
    </sheetView>
  </sheetViews>
  <sheetFormatPr defaultRowHeight="13.5" x14ac:dyDescent="0.15"/>
  <cols>
    <col min="1" max="1" width="1.625" customWidth="1"/>
    <col min="2" max="2" width="10.25" customWidth="1"/>
    <col min="4" max="4" width="11.625" bestFit="1" customWidth="1"/>
    <col min="6" max="6" width="10.875" customWidth="1"/>
    <col min="8" max="8" width="12" customWidth="1"/>
  </cols>
  <sheetData>
    <row r="1" spans="2:8" ht="14.25" thickBot="1" x14ac:dyDescent="0.2"/>
    <row r="2" spans="2:8" ht="27.75" thickBot="1" x14ac:dyDescent="0.2">
      <c r="B2" s="17" t="s">
        <v>0</v>
      </c>
      <c r="C2" s="18" t="s">
        <v>11</v>
      </c>
      <c r="D2" s="18" t="s">
        <v>18</v>
      </c>
      <c r="E2" s="18" t="s">
        <v>19</v>
      </c>
      <c r="F2" s="18" t="s">
        <v>25</v>
      </c>
      <c r="G2" s="19" t="s">
        <v>26</v>
      </c>
      <c r="H2" s="19" t="s">
        <v>27</v>
      </c>
    </row>
    <row r="3" spans="2:8" x14ac:dyDescent="0.15">
      <c r="B3" s="26" t="s">
        <v>2</v>
      </c>
      <c r="C3" s="27" t="s">
        <v>13</v>
      </c>
      <c r="D3" s="28">
        <v>44705</v>
      </c>
      <c r="E3" s="27" t="s">
        <v>20</v>
      </c>
      <c r="F3" s="29">
        <v>98000</v>
      </c>
      <c r="G3" s="59">
        <v>1350</v>
      </c>
      <c r="H3" s="30">
        <v>32</v>
      </c>
    </row>
    <row r="4" spans="2:8" x14ac:dyDescent="0.15">
      <c r="B4" s="9" t="s">
        <v>3</v>
      </c>
      <c r="C4" s="5" t="s">
        <v>15</v>
      </c>
      <c r="D4" s="6">
        <v>44705</v>
      </c>
      <c r="E4" s="5" t="s">
        <v>21</v>
      </c>
      <c r="F4" s="7">
        <v>79000</v>
      </c>
      <c r="G4" s="60">
        <v>4820</v>
      </c>
      <c r="H4" s="8">
        <v>87</v>
      </c>
    </row>
    <row r="5" spans="2:8" x14ac:dyDescent="0.15">
      <c r="B5" s="9" t="s">
        <v>4</v>
      </c>
      <c r="C5" s="5" t="s">
        <v>17</v>
      </c>
      <c r="D5" s="6">
        <v>44700</v>
      </c>
      <c r="E5" s="5" t="s">
        <v>22</v>
      </c>
      <c r="F5" s="7">
        <v>85000</v>
      </c>
      <c r="G5" s="60">
        <v>1294</v>
      </c>
      <c r="H5" s="8">
        <v>28</v>
      </c>
    </row>
    <row r="6" spans="2:8" x14ac:dyDescent="0.15">
      <c r="B6" s="9" t="s">
        <v>5</v>
      </c>
      <c r="C6" s="5" t="s">
        <v>15</v>
      </c>
      <c r="D6" s="6">
        <v>44708</v>
      </c>
      <c r="E6" s="5" t="s">
        <v>23</v>
      </c>
      <c r="F6" s="7">
        <v>66000</v>
      </c>
      <c r="G6" s="60">
        <v>5282</v>
      </c>
      <c r="H6" s="8">
        <v>98</v>
      </c>
    </row>
    <row r="7" spans="2:8" x14ac:dyDescent="0.15">
      <c r="B7" s="9" t="s">
        <v>6</v>
      </c>
      <c r="C7" s="5" t="s">
        <v>17</v>
      </c>
      <c r="D7" s="6">
        <v>44710</v>
      </c>
      <c r="E7" s="5" t="s">
        <v>23</v>
      </c>
      <c r="F7" s="7">
        <v>52000</v>
      </c>
      <c r="G7" s="60">
        <v>4188</v>
      </c>
      <c r="H7" s="8">
        <v>73</v>
      </c>
    </row>
    <row r="8" spans="2:8" x14ac:dyDescent="0.15">
      <c r="B8" s="9" t="s">
        <v>7</v>
      </c>
      <c r="C8" s="5" t="s">
        <v>15</v>
      </c>
      <c r="D8" s="6">
        <v>44705</v>
      </c>
      <c r="E8" s="5" t="s">
        <v>22</v>
      </c>
      <c r="F8" s="7">
        <v>88000</v>
      </c>
      <c r="G8" s="60">
        <v>3240</v>
      </c>
      <c r="H8" s="8">
        <v>65</v>
      </c>
    </row>
    <row r="9" spans="2:8" x14ac:dyDescent="0.15">
      <c r="B9" s="9" t="s">
        <v>8</v>
      </c>
      <c r="C9" s="5" t="s">
        <v>13</v>
      </c>
      <c r="D9" s="6">
        <v>44703</v>
      </c>
      <c r="E9" s="5" t="s">
        <v>21</v>
      </c>
      <c r="F9" s="7">
        <v>94000</v>
      </c>
      <c r="G9" s="60">
        <v>1472</v>
      </c>
      <c r="H9" s="8">
        <v>38</v>
      </c>
    </row>
    <row r="10" spans="2:8" ht="14.25" thickBot="1" x14ac:dyDescent="0.2">
      <c r="B10" s="32" t="s">
        <v>9</v>
      </c>
      <c r="C10" s="13" t="s">
        <v>17</v>
      </c>
      <c r="D10" s="33">
        <v>44711</v>
      </c>
      <c r="E10" s="13" t="s">
        <v>20</v>
      </c>
      <c r="F10" s="34">
        <v>70000</v>
      </c>
      <c r="G10" s="61">
        <v>3765</v>
      </c>
      <c r="H10" s="35">
        <v>71</v>
      </c>
    </row>
    <row r="12" spans="2:8" ht="14.25" thickBot="1" x14ac:dyDescent="0.2"/>
    <row r="13" spans="2:8" ht="27" x14ac:dyDescent="0.15">
      <c r="B13" s="18" t="s">
        <v>11</v>
      </c>
      <c r="C13" s="19" t="s">
        <v>26</v>
      </c>
    </row>
    <row r="14" spans="2:8" x14ac:dyDescent="0.15">
      <c r="B14" t="s">
        <v>13</v>
      </c>
    </row>
    <row r="15" spans="2:8" x14ac:dyDescent="0.15">
      <c r="C15" t="s">
        <v>33</v>
      </c>
    </row>
    <row r="18" spans="2:8" ht="27.75" thickBot="1" x14ac:dyDescent="0.2">
      <c r="B18" s="47" t="s">
        <v>0</v>
      </c>
      <c r="C18" s="48" t="s">
        <v>11</v>
      </c>
      <c r="D18" s="48" t="s">
        <v>18</v>
      </c>
      <c r="E18" s="48" t="s">
        <v>19</v>
      </c>
      <c r="F18" s="48" t="s">
        <v>25</v>
      </c>
      <c r="G18" s="49" t="s">
        <v>26</v>
      </c>
      <c r="H18" s="50" t="s">
        <v>27</v>
      </c>
    </row>
    <row r="19" spans="2:8" x14ac:dyDescent="0.15">
      <c r="B19" s="43" t="s">
        <v>2</v>
      </c>
      <c r="C19" s="37" t="s">
        <v>13</v>
      </c>
      <c r="D19" s="38">
        <v>44705</v>
      </c>
      <c r="E19" s="37" t="s">
        <v>20</v>
      </c>
      <c r="F19" s="39">
        <v>98000</v>
      </c>
      <c r="G19" s="62">
        <v>1350</v>
      </c>
      <c r="H19" s="45">
        <v>32</v>
      </c>
    </row>
    <row r="20" spans="2:8" x14ac:dyDescent="0.15">
      <c r="B20" s="44" t="s">
        <v>5</v>
      </c>
      <c r="C20" s="40" t="s">
        <v>15</v>
      </c>
      <c r="D20" s="41">
        <v>44708</v>
      </c>
      <c r="E20" s="40" t="s">
        <v>23</v>
      </c>
      <c r="F20" s="42">
        <v>66000</v>
      </c>
      <c r="G20" s="63">
        <v>5282</v>
      </c>
      <c r="H20" s="46">
        <v>98</v>
      </c>
    </row>
    <row r="21" spans="2:8" x14ac:dyDescent="0.15">
      <c r="B21" s="51" t="s">
        <v>8</v>
      </c>
      <c r="C21" s="52" t="s">
        <v>13</v>
      </c>
      <c r="D21" s="53">
        <v>44703</v>
      </c>
      <c r="E21" s="52" t="s">
        <v>21</v>
      </c>
      <c r="F21" s="54">
        <v>94000</v>
      </c>
      <c r="G21" s="64">
        <v>1472</v>
      </c>
      <c r="H21" s="55">
        <v>38</v>
      </c>
    </row>
  </sheetData>
  <phoneticPr fontId="2" type="noConversion"/>
  <conditionalFormatting sqref="G3:G10">
    <cfRule type="dataBar" priority="1">
      <dataBar>
        <cfvo type="min"/>
        <cfvo type="max"/>
        <color rgb="FF00B050"/>
      </dataBar>
      <extLst>
        <ext xmlns:x14="http://schemas.microsoft.com/office/spreadsheetml/2009/9/main" uri="{B025F937-C7B1-47D3-B67F-A62EFF666E3E}">
          <x14:id>{9DCFE994-E80C-495F-A7EB-9740F01BFA59}</x14:id>
        </ext>
      </extLst>
    </cfRule>
  </conditionalFormatting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CFE994-E80C-495F-A7EB-9740F01BFA59}">
            <x14:dataBar minLength="0" maxLength="100" gradient="0">
              <x14:cfvo type="min"/>
              <x14:cfvo type="max"/>
              <x14:negativeFillColor rgb="FFFF0000"/>
              <x14:axisColor rgb="FF000000"/>
            </x14:dataBar>
          </x14:cfRule>
          <xm:sqref>G3:G10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536A7-39DA-492D-BA45-54AD309677F9}">
  <dimension ref="B2:H28"/>
  <sheetViews>
    <sheetView tabSelected="1" workbookViewId="0">
      <selection activeCell="H8" sqref="H8"/>
    </sheetView>
  </sheetViews>
  <sheetFormatPr defaultRowHeight="13.5" x14ac:dyDescent="0.15"/>
  <cols>
    <col min="1" max="1" width="1.625" customWidth="1"/>
    <col min="2" max="2" width="14.625" bestFit="1" customWidth="1"/>
    <col min="3" max="3" width="16.625" bestFit="1" customWidth="1"/>
    <col min="4" max="4" width="29.75" bestFit="1" customWidth="1"/>
    <col min="5" max="5" width="16.625" bestFit="1" customWidth="1"/>
    <col min="6" max="6" width="29.75" bestFit="1" customWidth="1"/>
    <col min="7" max="7" width="16.625" bestFit="1" customWidth="1"/>
    <col min="8" max="8" width="29.75" bestFit="1" customWidth="1"/>
    <col min="9" max="9" width="21.875" bestFit="1" customWidth="1"/>
    <col min="10" max="10" width="35.875" bestFit="1" customWidth="1"/>
    <col min="11" max="11" width="22.875" bestFit="1" customWidth="1"/>
    <col min="12" max="12" width="29.25" bestFit="1" customWidth="1"/>
    <col min="13" max="13" width="21.875" bestFit="1" customWidth="1"/>
  </cols>
  <sheetData>
    <row r="2" spans="2:8" x14ac:dyDescent="0.15">
      <c r="B2" s="1"/>
      <c r="C2" s="58" t="s">
        <v>10</v>
      </c>
      <c r="D2" s="1"/>
      <c r="E2" s="1"/>
      <c r="F2" s="1"/>
      <c r="G2" s="1"/>
      <c r="H2" s="1"/>
    </row>
    <row r="3" spans="2:8" x14ac:dyDescent="0.15">
      <c r="B3" s="1"/>
      <c r="C3" s="3" t="s">
        <v>16</v>
      </c>
      <c r="D3" s="4"/>
      <c r="E3" s="3" t="s">
        <v>12</v>
      </c>
      <c r="F3" s="4"/>
      <c r="G3" s="3" t="s">
        <v>14</v>
      </c>
      <c r="H3" s="4"/>
    </row>
    <row r="4" spans="2:8" x14ac:dyDescent="0.15">
      <c r="B4" s="58" t="s">
        <v>24</v>
      </c>
      <c r="C4" s="2" t="s">
        <v>35</v>
      </c>
      <c r="D4" s="2" t="s">
        <v>45</v>
      </c>
      <c r="E4" s="2" t="s">
        <v>35</v>
      </c>
      <c r="F4" s="2" t="s">
        <v>45</v>
      </c>
      <c r="G4" s="2" t="s">
        <v>35</v>
      </c>
      <c r="H4" s="2" t="s">
        <v>45</v>
      </c>
    </row>
    <row r="5" spans="2:8" x14ac:dyDescent="0.15">
      <c r="B5" s="56" t="s">
        <v>36</v>
      </c>
      <c r="C5" s="57">
        <v>1</v>
      </c>
      <c r="D5" s="65">
        <v>4188</v>
      </c>
      <c r="E5" s="57" t="s">
        <v>39</v>
      </c>
      <c r="F5" s="57" t="s">
        <v>39</v>
      </c>
      <c r="G5" s="57" t="s">
        <v>39</v>
      </c>
      <c r="H5" s="57" t="s">
        <v>39</v>
      </c>
    </row>
    <row r="6" spans="2:8" x14ac:dyDescent="0.15">
      <c r="B6" s="56" t="s">
        <v>37</v>
      </c>
      <c r="C6" s="57">
        <v>1</v>
      </c>
      <c r="D6" s="65">
        <v>3765</v>
      </c>
      <c r="E6" s="57" t="s">
        <v>39</v>
      </c>
      <c r="F6" s="57" t="s">
        <v>39</v>
      </c>
      <c r="G6" s="57">
        <v>2</v>
      </c>
      <c r="H6" s="65">
        <v>5282</v>
      </c>
    </row>
    <row r="7" spans="2:8" x14ac:dyDescent="0.15">
      <c r="B7" s="56" t="s">
        <v>38</v>
      </c>
      <c r="C7" s="57">
        <v>1</v>
      </c>
      <c r="D7" s="65">
        <v>1294</v>
      </c>
      <c r="E7" s="57">
        <v>2</v>
      </c>
      <c r="F7" s="65">
        <v>1472</v>
      </c>
      <c r="G7" s="57">
        <v>1</v>
      </c>
      <c r="H7" s="65">
        <v>3240</v>
      </c>
    </row>
    <row r="8" spans="2:8" x14ac:dyDescent="0.15">
      <c r="B8" s="56" t="s">
        <v>34</v>
      </c>
      <c r="C8" s="57">
        <v>3</v>
      </c>
      <c r="D8" s="65">
        <v>4188</v>
      </c>
      <c r="E8" s="57">
        <v>2</v>
      </c>
      <c r="F8" s="65">
        <v>1472</v>
      </c>
      <c r="G8" s="57">
        <v>3</v>
      </c>
      <c r="H8" s="65">
        <v>5282</v>
      </c>
    </row>
    <row r="24" spans="8:8" ht="28.5" x14ac:dyDescent="0.15">
      <c r="H24" s="66" t="s">
        <v>40</v>
      </c>
    </row>
    <row r="25" spans="8:8" ht="28.5" x14ac:dyDescent="0.15">
      <c r="H25" s="66" t="s">
        <v>41</v>
      </c>
    </row>
    <row r="26" spans="8:8" ht="28.5" x14ac:dyDescent="0.15">
      <c r="H26" s="66" t="s">
        <v>42</v>
      </c>
    </row>
    <row r="27" spans="8:8" ht="28.5" x14ac:dyDescent="0.15">
      <c r="H27" s="66" t="s">
        <v>43</v>
      </c>
    </row>
    <row r="28" spans="8:8" ht="28.5" x14ac:dyDescent="0.15">
      <c r="H28" s="66" t="s">
        <v>44</v>
      </c>
    </row>
  </sheetData>
  <mergeCells count="3">
    <mergeCell ref="C3:D3"/>
    <mergeCell ref="E3:F3"/>
    <mergeCell ref="G3:H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</dc:creator>
  <cp:lastModifiedBy>suji</cp:lastModifiedBy>
  <dcterms:created xsi:type="dcterms:W3CDTF">2024-11-26T06:05:27Z</dcterms:created>
  <dcterms:modified xsi:type="dcterms:W3CDTF">2024-11-26T07:34:55Z</dcterms:modified>
</cp:coreProperties>
</file>