
<file path=[Content_Types].xml><?xml version="1.0" encoding="utf-8"?>
<Types xmlns="http://schemas.openxmlformats.org/package/2006/content-types">
  <Default Extension="bin" ContentType="application/vnd.ms-office.vbaProject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.xml" ContentType="application/vnd.ms-excel.controlproperties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bank\Desktop\"/>
    </mc:Choice>
  </mc:AlternateContent>
  <xr:revisionPtr revIDLastSave="0" documentId="8_{E493422D-A780-44A1-BE37-6C4ED32F5482}" xr6:coauthVersionLast="47" xr6:coauthVersionMax="47" xr10:uidLastSave="{00000000-0000-0000-0000-000000000000}"/>
  <bookViews>
    <workbookView xWindow="-120" yWindow="-120" windowWidth="29040" windowHeight="15840" tabRatio="88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'기본작업-3'!$A$3:$E$17</definedName>
    <definedName name="_xlnm.Criteria" localSheetId="2">'기본작업-3'!$A$20:$B$22</definedName>
    <definedName name="_xlnm.Extract" localSheetId="2">'기본작업-3'!$A$25:$C$25</definedName>
    <definedName name="결제액">'기본작업-2'!$E$4:$E$11</definedName>
    <definedName name="누적포인트">'기본작업-2'!$G$4:$G$11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4" l="1"/>
  <c r="D29" i="4"/>
  <c r="D30" i="4"/>
  <c r="D31" i="4"/>
  <c r="D32" i="4"/>
  <c r="D33" i="4"/>
  <c r="D34" i="4"/>
  <c r="D27" i="4"/>
  <c r="C23" i="4"/>
  <c r="J11" i="4"/>
  <c r="D5" i="7"/>
  <c r="D6" i="7"/>
  <c r="D7" i="7"/>
  <c r="D8" i="7"/>
  <c r="D9" i="7"/>
  <c r="D4" i="7"/>
  <c r="G20" i="6"/>
  <c r="G14" i="6"/>
  <c r="G8" i="6"/>
  <c r="G22" i="6" s="1"/>
  <c r="F23" i="6"/>
  <c r="F21" i="6"/>
  <c r="F15" i="6"/>
  <c r="F9" i="6"/>
  <c r="E5" i="8"/>
  <c r="E6" i="8"/>
  <c r="E7" i="8"/>
  <c r="E8" i="8"/>
  <c r="E9" i="8"/>
  <c r="E10" i="8"/>
  <c r="E4" i="8"/>
  <c r="E5" i="2"/>
  <c r="E6" i="2"/>
  <c r="E7" i="2"/>
  <c r="E8" i="2"/>
  <c r="E9" i="2"/>
  <c r="E10" i="2"/>
  <c r="E11" i="2"/>
  <c r="E4" i="2"/>
</calcChain>
</file>

<file path=xl/sharedStrings.xml><?xml version="1.0" encoding="utf-8"?>
<sst xmlns="http://schemas.openxmlformats.org/spreadsheetml/2006/main" count="290" uniqueCount="232">
  <si>
    <t>등급</t>
  </si>
  <si>
    <t>상공영화관 상영 현황</t>
    <phoneticPr fontId="1" type="noConversion"/>
  </si>
  <si>
    <t>[표1]</t>
  </si>
  <si>
    <t>독서실 이용현황</t>
  </si>
  <si>
    <t>고객명</t>
  </si>
  <si>
    <t>입실시간</t>
  </si>
  <si>
    <t>퇴실시간</t>
  </si>
  <si>
    <t>총이용시간</t>
  </si>
  <si>
    <t>김은소</t>
  </si>
  <si>
    <t>조경원</t>
  </si>
  <si>
    <t>이천수</t>
  </si>
  <si>
    <t>박정연</t>
  </si>
  <si>
    <t>김종현</t>
  </si>
  <si>
    <t>권민서</t>
  </si>
  <si>
    <t>한상민</t>
  </si>
  <si>
    <t>최연재</t>
  </si>
  <si>
    <t>유현진</t>
  </si>
  <si>
    <t>[표2]</t>
  </si>
  <si>
    <t>부동산 투자현황</t>
  </si>
  <si>
    <t>구분</t>
  </si>
  <si>
    <t>면적</t>
  </si>
  <si>
    <t>보증금</t>
  </si>
  <si>
    <t>월임대료</t>
  </si>
  <si>
    <t>실투자금액</t>
  </si>
  <si>
    <t>내과</t>
  </si>
  <si>
    <t>소아과</t>
  </si>
  <si>
    <t>안과</t>
  </si>
  <si>
    <t>정형외과</t>
  </si>
  <si>
    <t>소아과의 실투자금액 평균</t>
  </si>
  <si>
    <t>[표3]</t>
  </si>
  <si>
    <t>컴활2급 시험 결과</t>
  </si>
  <si>
    <t>수험번호</t>
  </si>
  <si>
    <t>컴퓨터일반</t>
  </si>
  <si>
    <t>엑셀</t>
  </si>
  <si>
    <t>합격률</t>
  </si>
  <si>
    <t>[표4]</t>
  </si>
  <si>
    <t>제품구매현황</t>
  </si>
  <si>
    <t>제품코드</t>
  </si>
  <si>
    <t>주문수량</t>
  </si>
  <si>
    <t>본사보유량</t>
  </si>
  <si>
    <t>매장요청량</t>
  </si>
  <si>
    <t>구매예정수량</t>
  </si>
  <si>
    <t>S-120-D</t>
  </si>
  <si>
    <t>G-430-F</t>
  </si>
  <si>
    <t>A-218-Y</t>
  </si>
  <si>
    <t>W-462-N</t>
  </si>
  <si>
    <t>C-573-B</t>
  </si>
  <si>
    <t>H-946-P</t>
  </si>
  <si>
    <t>F-438-E</t>
  </si>
  <si>
    <t>K-149-V</t>
  </si>
  <si>
    <t>M-527-L</t>
  </si>
  <si>
    <t>[표5]</t>
  </si>
  <si>
    <t>재학생정보</t>
  </si>
  <si>
    <t>학번</t>
  </si>
  <si>
    <t>입학년도</t>
  </si>
  <si>
    <t>성명</t>
  </si>
  <si>
    <t>학과</t>
  </si>
  <si>
    <t>AE1542</t>
  </si>
  <si>
    <t>김영철</t>
  </si>
  <si>
    <t>디자인</t>
  </si>
  <si>
    <t>DE2546</t>
  </si>
  <si>
    <t>신서인</t>
  </si>
  <si>
    <t>미디어</t>
  </si>
  <si>
    <t>FH1095</t>
  </si>
  <si>
    <t>양지현</t>
  </si>
  <si>
    <t>실용음악</t>
  </si>
  <si>
    <t>AE2428</t>
  </si>
  <si>
    <t>유새론</t>
  </si>
  <si>
    <t>BS2937</t>
  </si>
  <si>
    <t>이슬아</t>
  </si>
  <si>
    <t>문예창작</t>
  </si>
  <si>
    <t>DE3810</t>
  </si>
  <si>
    <t>송준성</t>
  </si>
  <si>
    <t>FH2767</t>
  </si>
  <si>
    <t>박영훈</t>
  </si>
  <si>
    <t>BS1571</t>
  </si>
  <si>
    <t>배다해</t>
  </si>
  <si>
    <t>&lt;학과정보표&gt;</t>
  </si>
  <si>
    <t>학과코드</t>
  </si>
  <si>
    <t>학과교수</t>
  </si>
  <si>
    <t>학과명</t>
  </si>
  <si>
    <t>AE</t>
  </si>
  <si>
    <t>강종원</t>
  </si>
  <si>
    <t>DE</t>
  </si>
  <si>
    <t>한혜진</t>
  </si>
  <si>
    <t>FH</t>
  </si>
  <si>
    <t>김성민</t>
  </si>
  <si>
    <t>BS</t>
  </si>
  <si>
    <t>최정용</t>
  </si>
  <si>
    <t>상공쇼핑몰 회원관리 현황</t>
  </si>
  <si>
    <t>고객번호</t>
  </si>
  <si>
    <t>구입액</t>
  </si>
  <si>
    <t>할인액</t>
  </si>
  <si>
    <t>결제액</t>
  </si>
  <si>
    <t>적립률</t>
  </si>
  <si>
    <t>누적포인트</t>
  </si>
  <si>
    <t>VIP</t>
  </si>
  <si>
    <t>C-48923</t>
  </si>
  <si>
    <t>H-25567</t>
  </si>
  <si>
    <t>GOLD</t>
  </si>
  <si>
    <t>K-18409</t>
  </si>
  <si>
    <t>G-23987</t>
  </si>
  <si>
    <t>SILVER</t>
  </si>
  <si>
    <t>A-50545</t>
  </si>
  <si>
    <t>E-69771</t>
  </si>
  <si>
    <t>BASIC</t>
  </si>
  <si>
    <t>N-38904</t>
  </si>
  <si>
    <t>D-90568</t>
  </si>
  <si>
    <t>지역별 도서관 운영현황</t>
    <phoneticPr fontId="1" type="noConversion"/>
  </si>
  <si>
    <t>지역</t>
  </si>
  <si>
    <t>공공도서관</t>
  </si>
  <si>
    <t>전문도서관</t>
  </si>
  <si>
    <t>대학도서관</t>
  </si>
  <si>
    <t>학교도서관</t>
  </si>
  <si>
    <t>경기</t>
  </si>
  <si>
    <t>서울</t>
  </si>
  <si>
    <t>인천</t>
  </si>
  <si>
    <t>충남</t>
  </si>
  <si>
    <t>충북</t>
  </si>
  <si>
    <t>경남</t>
  </si>
  <si>
    <t>경북</t>
  </si>
  <si>
    <t>전남</t>
  </si>
  <si>
    <t>전북</t>
  </si>
  <si>
    <t>강원</t>
  </si>
  <si>
    <t>부산</t>
  </si>
  <si>
    <t>대구</t>
  </si>
  <si>
    <t>울산</t>
  </si>
  <si>
    <t>제주</t>
  </si>
  <si>
    <t>1월 입출고현황</t>
  </si>
  <si>
    <t>제품명</t>
  </si>
  <si>
    <t>입고량</t>
  </si>
  <si>
    <t>출고량</t>
  </si>
  <si>
    <t>재고량</t>
  </si>
  <si>
    <t>전동드릴</t>
  </si>
  <si>
    <t>고속절단기</t>
  </si>
  <si>
    <t>에어타카</t>
  </si>
  <si>
    <t>고압세척기</t>
  </si>
  <si>
    <t>2월 입출고현황</t>
  </si>
  <si>
    <t>3월 입출고현황</t>
  </si>
  <si>
    <t>1/4분기 입출고현황</t>
  </si>
  <si>
    <t>사원별 건강검진 결과</t>
    <phoneticPr fontId="1" type="noConversion"/>
  </si>
  <si>
    <t>사원명</t>
  </si>
  <si>
    <t>부서명</t>
  </si>
  <si>
    <t>키</t>
  </si>
  <si>
    <t>체중</t>
  </si>
  <si>
    <t>시력(좌/우)</t>
  </si>
  <si>
    <t>수축기혈압</t>
  </si>
  <si>
    <t>이완기혈압</t>
  </si>
  <si>
    <t>강호정</t>
  </si>
  <si>
    <t>개발부</t>
  </si>
  <si>
    <t>1.2/1.2</t>
  </si>
  <si>
    <t>김영택</t>
  </si>
  <si>
    <t>관리부</t>
  </si>
  <si>
    <t>0.8/0.7</t>
  </si>
  <si>
    <t>최성완</t>
  </si>
  <si>
    <t>자재부</t>
  </si>
  <si>
    <t>1.0/1.0</t>
  </si>
  <si>
    <t>김민재</t>
  </si>
  <si>
    <t>1.5/1.5</t>
  </si>
  <si>
    <t>고인숙</t>
  </si>
  <si>
    <t>0.1/0.2</t>
  </si>
  <si>
    <t>어수선</t>
  </si>
  <si>
    <t>0.7/0.7</t>
  </si>
  <si>
    <t>이부성</t>
  </si>
  <si>
    <t>김경아</t>
  </si>
  <si>
    <t>1.2.1.2</t>
  </si>
  <si>
    <t>박현종</t>
  </si>
  <si>
    <t>0.8/0.9</t>
  </si>
  <si>
    <t>조광희</t>
  </si>
  <si>
    <t>이수연</t>
  </si>
  <si>
    <t>0.4/0.4</t>
  </si>
  <si>
    <t>김서하</t>
  </si>
  <si>
    <t>0.3/0.2</t>
  </si>
  <si>
    <t>상공아파트 단지 정보</t>
    <phoneticPr fontId="1" type="noConversion"/>
  </si>
  <si>
    <t>전용면적</t>
  </si>
  <si>
    <t>공용면적</t>
  </si>
  <si>
    <t>공급면적</t>
  </si>
  <si>
    <t>59A</t>
  </si>
  <si>
    <t>59B</t>
  </si>
  <si>
    <t>84A</t>
  </si>
  <si>
    <t>84B</t>
  </si>
  <si>
    <t>109A</t>
  </si>
  <si>
    <t>109B</t>
  </si>
  <si>
    <t>품목별 매입/사용 현황</t>
    <phoneticPr fontId="1" type="noConversion"/>
  </si>
  <si>
    <t>품목</t>
  </si>
  <si>
    <t>단가</t>
  </si>
  <si>
    <t>매입량</t>
  </si>
  <si>
    <t>사용량</t>
  </si>
  <si>
    <t>샴푸</t>
  </si>
  <si>
    <t>염색약</t>
  </si>
  <si>
    <t>트리트먼트</t>
  </si>
  <si>
    <t>에센스</t>
  </si>
  <si>
    <t>파마약</t>
  </si>
  <si>
    <t>중화제</t>
  </si>
  <si>
    <t>합계</t>
  </si>
  <si>
    <t>전문도서관</t>
    <phoneticPr fontId="1" type="noConversion"/>
  </si>
  <si>
    <t>&gt;=100</t>
    <phoneticPr fontId="1" type="noConversion"/>
  </si>
  <si>
    <t>학교도서관</t>
    <phoneticPr fontId="1" type="noConversion"/>
  </si>
  <si>
    <t>&lt;=300</t>
    <phoneticPr fontId="1" type="noConversion"/>
  </si>
  <si>
    <t>지역</t>
    <phoneticPr fontId="1" type="noConversion"/>
  </si>
  <si>
    <t>개발부 최대</t>
  </si>
  <si>
    <t>관리부 최대</t>
  </si>
  <si>
    <t>자재부 최대</t>
  </si>
  <si>
    <t>전체 최대값</t>
  </si>
  <si>
    <t>개발부 최소</t>
  </si>
  <si>
    <t>관리부 최소</t>
  </si>
  <si>
    <t>자재부 최소</t>
  </si>
  <si>
    <t>전체 최소값</t>
  </si>
  <si>
    <t>영화명</t>
    <phoneticPr fontId="1" type="noConversion"/>
  </si>
  <si>
    <t>장르</t>
    <phoneticPr fontId="1" type="noConversion"/>
  </si>
  <si>
    <t>개봉일</t>
    <phoneticPr fontId="1" type="noConversion"/>
  </si>
  <si>
    <t>등급</t>
    <phoneticPr fontId="1" type="noConversion"/>
  </si>
  <si>
    <t>평점</t>
    <phoneticPr fontId="1" type="noConversion"/>
  </si>
  <si>
    <t>러닝타임</t>
    <phoneticPr fontId="1" type="noConversion"/>
  </si>
  <si>
    <t>누적관객</t>
    <phoneticPr fontId="1" type="noConversion"/>
  </si>
  <si>
    <t>Missing</t>
    <phoneticPr fontId="1" type="noConversion"/>
  </si>
  <si>
    <t>Count</t>
    <phoneticPr fontId="1" type="noConversion"/>
  </si>
  <si>
    <t>대외비</t>
    <phoneticPr fontId="1" type="noConversion"/>
  </si>
  <si>
    <t>Soulmate</t>
    <phoneticPr fontId="1" type="noConversion"/>
  </si>
  <si>
    <t>Shazam</t>
    <phoneticPr fontId="1" type="noConversion"/>
  </si>
  <si>
    <t>스릴러</t>
    <phoneticPr fontId="1" type="noConversion"/>
  </si>
  <si>
    <t>드라마</t>
    <phoneticPr fontId="1" type="noConversion"/>
  </si>
  <si>
    <t>액션</t>
    <phoneticPr fontId="1" type="noConversion"/>
  </si>
  <si>
    <t>12세이상</t>
    <phoneticPr fontId="1" type="noConversion"/>
  </si>
  <si>
    <t>15세이상</t>
    <phoneticPr fontId="1" type="noConversion"/>
  </si>
  <si>
    <t>110분</t>
    <phoneticPr fontId="1" type="noConversion"/>
  </si>
  <si>
    <t>109분</t>
    <phoneticPr fontId="1" type="noConversion"/>
  </si>
  <si>
    <t>115분</t>
    <phoneticPr fontId="1" type="noConversion"/>
  </si>
  <si>
    <t>124분</t>
    <phoneticPr fontId="1" type="noConversion"/>
  </si>
  <si>
    <t>130분</t>
    <phoneticPr fontId="1" type="noConversion"/>
  </si>
  <si>
    <t>구분</t>
    <phoneticPr fontId="1" type="noConversion"/>
  </si>
  <si>
    <t>소아과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</si>
</sst>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&quot;%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Accounting"/>
      <sz val="14"/>
      <color theme="1"/>
      <name val="맑은 고딕"/>
      <family val="2"/>
      <charset val="129"/>
      <scheme val="minor"/>
    </font>
    <font>
      <b/>
      <i/>
      <u val="doubleAccounting"/>
      <sz val="14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7" fillId="3" borderId="5" xfId="2" applyBorder="1" applyAlignment="1">
      <alignment horizontal="center" vertical="center"/>
    </xf>
    <xf numFmtId="0" fontId="7" fillId="3" borderId="6" xfId="2" applyBorder="1" applyAlignment="1">
      <alignment horizontal="center" vertical="center"/>
    </xf>
    <xf numFmtId="0" fontId="7" fillId="3" borderId="7" xfId="2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11" xfId="1" applyFont="1" applyBorder="1">
      <alignment vertical="center"/>
    </xf>
    <xf numFmtId="177" fontId="0" fillId="0" borderId="11" xfId="0" applyNumberFormat="1" applyBorder="1" applyAlignment="1">
      <alignment horizontal="center" vertical="center"/>
    </xf>
    <xf numFmtId="41" fontId="0" fillId="0" borderId="12" xfId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3">
    <cellStyle name="강조색3" xfId="2" builtinId="37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품목별 매입/사용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매입량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차트작업!$C$4:$C$10</c15:sqref>
                  </c15:fullRef>
                </c:ext>
              </c:extLst>
              <c:f>차트작업!$C$4:$C$9</c:f>
              <c:numCache>
                <c:formatCode>#,##0_ </c:formatCode>
                <c:ptCount val="6"/>
                <c:pt idx="0">
                  <c:v>120</c:v>
                </c:pt>
                <c:pt idx="1">
                  <c:v>150</c:v>
                </c:pt>
                <c:pt idx="2">
                  <c:v>100</c:v>
                </c:pt>
                <c:pt idx="3">
                  <c:v>80</c:v>
                </c:pt>
                <c:pt idx="4">
                  <c:v>220</c:v>
                </c:pt>
                <c:pt idx="5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C-4C60-84D7-4E0D0CA9B81F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사용량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차트작업!$D$4:$D$10</c15:sqref>
                  </c15:fullRef>
                </c:ext>
              </c:extLst>
              <c:f>차트작업!$D$4:$D$9</c:f>
              <c:numCache>
                <c:formatCode>#,##0_ </c:formatCode>
                <c:ptCount val="6"/>
                <c:pt idx="0">
                  <c:v>112</c:v>
                </c:pt>
                <c:pt idx="1">
                  <c:v>128</c:v>
                </c:pt>
                <c:pt idx="2">
                  <c:v>79</c:v>
                </c:pt>
                <c:pt idx="3">
                  <c:v>61</c:v>
                </c:pt>
                <c:pt idx="4">
                  <c:v>208</c:v>
                </c:pt>
                <c:pt idx="5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0"/>
        <c:axId val="380836895"/>
        <c:axId val="428523231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재고량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차트작업!$A$4:$A$10</c15:sqref>
                        </c15:fullRef>
                        <c15:formulaRef>
                          <c15:sqref>차트작업!$A$4:$A$9</c15:sqref>
                        </c15:formulaRef>
                      </c:ext>
                    </c:extLst>
                    <c:strCache>
                      <c:ptCount val="6"/>
                      <c:pt idx="0">
                        <c:v>샴푸</c:v>
                      </c:pt>
                      <c:pt idx="1">
                        <c:v>염색약</c:v>
                      </c:pt>
                      <c:pt idx="2">
                        <c:v>트리트먼트</c:v>
                      </c:pt>
                      <c:pt idx="3">
                        <c:v>에센스</c:v>
                      </c:pt>
                      <c:pt idx="4">
                        <c:v>파마약</c:v>
                      </c:pt>
                      <c:pt idx="5">
                        <c:v>중화제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차트작업!$E$4:$E$10</c15:sqref>
                        </c15:fullRef>
                        <c15:formulaRef>
                          <c15:sqref>차트작업!$E$4:$E$9</c15:sqref>
                        </c15:formulaRef>
                      </c:ext>
                    </c:extLst>
                    <c:numCache>
                      <c:formatCode>#,##0_ </c:formatCode>
                      <c:ptCount val="6"/>
                      <c:pt idx="0">
                        <c:v>8</c:v>
                      </c:pt>
                      <c:pt idx="1">
                        <c:v>22</c:v>
                      </c:pt>
                      <c:pt idx="2">
                        <c:v>21</c:v>
                      </c:pt>
                      <c:pt idx="3">
                        <c:v>19</c:v>
                      </c:pt>
                      <c:pt idx="4">
                        <c:v>12</c:v>
                      </c:pt>
                      <c:pt idx="5">
                        <c:v>16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78C-4C60-84D7-4E0D0CA9B81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단가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차트작업!$B$4:$B$10</c15:sqref>
                  </c15:fullRef>
                </c:ext>
              </c:extLst>
              <c:f>차트작업!$B$4:$B$9</c:f>
              <c:numCache>
                <c:formatCode>#,##0_ </c:formatCode>
                <c:ptCount val="6"/>
                <c:pt idx="0">
                  <c:v>6800</c:v>
                </c:pt>
                <c:pt idx="1">
                  <c:v>5750</c:v>
                </c:pt>
                <c:pt idx="2">
                  <c:v>7900</c:v>
                </c:pt>
                <c:pt idx="3">
                  <c:v>8200</c:v>
                </c:pt>
                <c:pt idx="4">
                  <c:v>4900</c:v>
                </c:pt>
                <c:pt idx="5">
                  <c:v>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354960"/>
        <c:axId val="575353904"/>
      </c:lineChart>
      <c:catAx>
        <c:axId val="38083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8523231"/>
        <c:crosses val="autoZero"/>
        <c:auto val="1"/>
        <c:lblAlgn val="ctr"/>
        <c:lblOffset val="100"/>
        <c:noMultiLvlLbl val="0"/>
      </c:catAx>
      <c:valAx>
        <c:axId val="428523231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0836895"/>
        <c:crosses val="autoZero"/>
        <c:crossBetween val="between"/>
      </c:valAx>
      <c:valAx>
        <c:axId val="57535390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75354960"/>
        <c:crosses val="max"/>
        <c:crossBetween val="between"/>
      </c:valAx>
      <c:catAx>
        <c:axId val="575354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5353904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240514</xdr:colOff>
      <xdr:row>4</xdr:row>
      <xdr:rowOff>19050</xdr:rowOff>
    </xdr:from>
    <xdr:to>
      <xdr:col>18</xdr:col>
      <xdr:colOff>334379</xdr:colOff>
      <xdr:row>19</xdr:row>
      <xdr:rowOff>143304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E0354E4D-E6FB-B0EF-3608-FB19B7370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9714" y="857250"/>
          <a:ext cx="7637665" cy="32675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3</xdr:row>
      <xdr:rowOff>57150</xdr:rowOff>
    </xdr:from>
    <xdr:to>
      <xdr:col>21</xdr:col>
      <xdr:colOff>67860</xdr:colOff>
      <xdr:row>16</xdr:row>
      <xdr:rowOff>48005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2A1B8B8C-7FEC-6D3D-4560-8FEDBFC04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8425" y="685800"/>
          <a:ext cx="8487960" cy="27245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2</xdr:row>
      <xdr:rowOff>123824</xdr:rowOff>
    </xdr:from>
    <xdr:to>
      <xdr:col>20</xdr:col>
      <xdr:colOff>250410</xdr:colOff>
      <xdr:row>11</xdr:row>
      <xdr:rowOff>76199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11880D3C-DC43-DD3F-0622-B95820575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1175" y="590549"/>
          <a:ext cx="9137235" cy="1838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114299</xdr:colOff>
      <xdr:row>12</xdr:row>
      <xdr:rowOff>128797</xdr:rowOff>
    </xdr:from>
    <xdr:to>
      <xdr:col>21</xdr:col>
      <xdr:colOff>163099</xdr:colOff>
      <xdr:row>32</xdr:row>
      <xdr:rowOff>191181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A3E969DA-1277-33D1-1313-9F04817F8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099" y="2643397"/>
          <a:ext cx="7335425" cy="42533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504825</xdr:colOff>
      <xdr:row>4</xdr:row>
      <xdr:rowOff>104775</xdr:rowOff>
    </xdr:from>
    <xdr:to>
      <xdr:col>24</xdr:col>
      <xdr:colOff>229710</xdr:colOff>
      <xdr:row>9</xdr:row>
      <xdr:rowOff>57290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4BDB1D59-6541-F0A9-DE92-6CD85E0A2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9650" y="942975"/>
          <a:ext cx="7954485" cy="10002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21</xdr:col>
      <xdr:colOff>239211</xdr:colOff>
      <xdr:row>9</xdr:row>
      <xdr:rowOff>133573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BD3E2434-2E86-CB5C-9DE6-39FC5AE5C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4725" y="466725"/>
          <a:ext cx="7783011" cy="1600423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7</xdr:row>
      <xdr:rowOff>142875</xdr:rowOff>
    </xdr:from>
    <xdr:to>
      <xdr:col>20</xdr:col>
      <xdr:colOff>296280</xdr:colOff>
      <xdr:row>33</xdr:row>
      <xdr:rowOff>105530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86327367-89F4-FBB2-03C3-BFC5ED4A8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6175" y="1657350"/>
          <a:ext cx="7201905" cy="54109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2</xdr:row>
      <xdr:rowOff>0</xdr:rowOff>
    </xdr:from>
    <xdr:to>
      <xdr:col>18</xdr:col>
      <xdr:colOff>325025</xdr:colOff>
      <xdr:row>21</xdr:row>
      <xdr:rowOff>19608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FD2C26E-464B-5A1C-98B5-16AA37937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8175" y="466725"/>
          <a:ext cx="8421275" cy="4001058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</xdr:row>
      <xdr:rowOff>0</xdr:rowOff>
    </xdr:from>
    <xdr:to>
      <xdr:col>6</xdr:col>
      <xdr:colOff>0</xdr:colOff>
      <xdr:row>4</xdr:row>
      <xdr:rowOff>0</xdr:rowOff>
    </xdr:to>
    <xdr:sp macro="[0]!공급면적" textlink="">
      <xdr:nvSpPr>
        <xdr:cNvPr id="3" name="사각형: 빗면 2">
          <a:extLst>
            <a:ext uri="{FF2B5EF4-FFF2-40B4-BE49-F238E27FC236}">
              <a16:creationId xmlns:a16="http://schemas.microsoft.com/office/drawing/2014/main" id="{7C275326-D498-09EE-8C43-43C8472E5FDA}"/>
            </a:ext>
          </a:extLst>
        </xdr:cNvPr>
        <xdr:cNvSpPr/>
      </xdr:nvSpPr>
      <xdr:spPr>
        <a:xfrm>
          <a:off x="3429000" y="466725"/>
          <a:ext cx="88582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공급면적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7CE4D0B-0010-B42C-C008-BDE6FF12D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361950</xdr:colOff>
      <xdr:row>0</xdr:row>
      <xdr:rowOff>200025</xdr:rowOff>
    </xdr:from>
    <xdr:to>
      <xdr:col>21</xdr:col>
      <xdr:colOff>105888</xdr:colOff>
      <xdr:row>30</xdr:row>
      <xdr:rowOff>29435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8FAA816F-3D12-D1EA-755D-5BFA80AB7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6550" y="200025"/>
          <a:ext cx="7973538" cy="616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8"/>
  <sheetViews>
    <sheetView workbookViewId="0">
      <selection activeCell="G9" sqref="G9"/>
    </sheetView>
  </sheetViews>
  <sheetFormatPr defaultRowHeight="16.5" x14ac:dyDescent="0.3"/>
  <cols>
    <col min="1" max="1" width="9.5" bestFit="1" customWidth="1"/>
    <col min="3" max="3" width="11.125" bestFit="1" customWidth="1"/>
    <col min="7" max="7" width="9.375" bestFit="1" customWidth="1"/>
  </cols>
  <sheetData>
    <row r="1" spans="1:7" x14ac:dyDescent="0.3">
      <c r="A1" t="s">
        <v>1</v>
      </c>
    </row>
    <row r="3" spans="1:7" x14ac:dyDescent="0.3">
      <c r="A3" s="1" t="s">
        <v>208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  <c r="G3" s="1" t="s">
        <v>214</v>
      </c>
    </row>
    <row r="4" spans="1:7" x14ac:dyDescent="0.3">
      <c r="A4" s="1" t="s">
        <v>215</v>
      </c>
      <c r="B4" s="1" t="s">
        <v>220</v>
      </c>
      <c r="C4" s="2">
        <v>44979</v>
      </c>
      <c r="D4" s="1" t="s">
        <v>223</v>
      </c>
      <c r="E4" s="1">
        <v>7.5</v>
      </c>
      <c r="F4" s="1" t="s">
        <v>225</v>
      </c>
      <c r="G4" s="3">
        <v>409825</v>
      </c>
    </row>
    <row r="5" spans="1:7" x14ac:dyDescent="0.3">
      <c r="A5" s="1" t="s">
        <v>216</v>
      </c>
      <c r="B5" s="1" t="s">
        <v>221</v>
      </c>
      <c r="C5" s="2">
        <v>44979</v>
      </c>
      <c r="D5" s="1" t="s">
        <v>223</v>
      </c>
      <c r="E5" s="1">
        <v>8.6</v>
      </c>
      <c r="F5" s="1" t="s">
        <v>226</v>
      </c>
      <c r="G5" s="3">
        <v>590712</v>
      </c>
    </row>
    <row r="6" spans="1:7" x14ac:dyDescent="0.3">
      <c r="A6" s="1" t="s">
        <v>217</v>
      </c>
      <c r="B6" s="1" t="s">
        <v>221</v>
      </c>
      <c r="C6" s="2">
        <v>44986</v>
      </c>
      <c r="D6" s="1" t="s">
        <v>224</v>
      </c>
      <c r="E6" s="1">
        <v>7.4</v>
      </c>
      <c r="F6" s="1" t="s">
        <v>227</v>
      </c>
      <c r="G6" s="3">
        <v>842030</v>
      </c>
    </row>
    <row r="7" spans="1:7" x14ac:dyDescent="0.3">
      <c r="A7" s="1" t="s">
        <v>218</v>
      </c>
      <c r="B7" s="1" t="s">
        <v>221</v>
      </c>
      <c r="C7" s="2">
        <v>45000</v>
      </c>
      <c r="D7" s="1" t="s">
        <v>223</v>
      </c>
      <c r="E7" s="1">
        <v>8.9</v>
      </c>
      <c r="F7" s="1" t="s">
        <v>228</v>
      </c>
      <c r="G7" s="3">
        <v>435249</v>
      </c>
    </row>
    <row r="8" spans="1:7" x14ac:dyDescent="0.3">
      <c r="A8" s="1" t="s">
        <v>219</v>
      </c>
      <c r="B8" s="1" t="s">
        <v>222</v>
      </c>
      <c r="C8" s="2">
        <v>45000</v>
      </c>
      <c r="D8" s="1" t="s">
        <v>223</v>
      </c>
      <c r="E8" s="1">
        <v>6.9</v>
      </c>
      <c r="F8" s="1" t="s">
        <v>229</v>
      </c>
      <c r="G8" s="3">
        <v>235217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1"/>
  <sheetViews>
    <sheetView workbookViewId="0">
      <selection activeCell="E16" sqref="E16"/>
    </sheetView>
  </sheetViews>
  <sheetFormatPr defaultRowHeight="16.5" x14ac:dyDescent="0.3"/>
  <cols>
    <col min="3" max="3" width="10.875" bestFit="1" customWidth="1"/>
    <col min="4" max="4" width="9.375" bestFit="1" customWidth="1"/>
    <col min="5" max="5" width="10.875" bestFit="1" customWidth="1"/>
    <col min="7" max="7" width="11" bestFit="1" customWidth="1"/>
  </cols>
  <sheetData>
    <row r="1" spans="1:7" ht="30" customHeight="1" x14ac:dyDescent="0.3">
      <c r="A1" s="20" t="s">
        <v>89</v>
      </c>
      <c r="B1" s="21"/>
      <c r="C1" s="21"/>
      <c r="D1" s="21"/>
      <c r="E1" s="21"/>
      <c r="F1" s="21"/>
      <c r="G1" s="21"/>
    </row>
    <row r="2" spans="1:7" ht="17.25" thickBot="1" x14ac:dyDescent="0.35"/>
    <row r="3" spans="1:7" x14ac:dyDescent="0.3">
      <c r="A3" s="24" t="s">
        <v>0</v>
      </c>
      <c r="B3" s="25" t="s">
        <v>90</v>
      </c>
      <c r="C3" s="25" t="s">
        <v>91</v>
      </c>
      <c r="D3" s="25" t="s">
        <v>92</v>
      </c>
      <c r="E3" s="25" t="s">
        <v>93</v>
      </c>
      <c r="F3" s="25" t="s">
        <v>94</v>
      </c>
      <c r="G3" s="26" t="s">
        <v>95</v>
      </c>
    </row>
    <row r="4" spans="1:7" x14ac:dyDescent="0.3">
      <c r="A4" s="27" t="s">
        <v>96</v>
      </c>
      <c r="B4" s="6" t="s">
        <v>97</v>
      </c>
      <c r="C4" s="22">
        <v>6857000</v>
      </c>
      <c r="D4" s="22">
        <v>823000</v>
      </c>
      <c r="E4" s="22">
        <f>C4-D4</f>
        <v>6034000</v>
      </c>
      <c r="F4" s="23">
        <v>10</v>
      </c>
      <c r="G4" s="28">
        <v>892000</v>
      </c>
    </row>
    <row r="5" spans="1:7" x14ac:dyDescent="0.3">
      <c r="A5" s="27"/>
      <c r="B5" s="6" t="s">
        <v>98</v>
      </c>
      <c r="C5" s="22">
        <v>5246000</v>
      </c>
      <c r="D5" s="22">
        <v>630000</v>
      </c>
      <c r="E5" s="22">
        <f t="shared" ref="E5:E11" si="0">C5-D5</f>
        <v>4616000</v>
      </c>
      <c r="F5" s="23">
        <v>10</v>
      </c>
      <c r="G5" s="28">
        <v>531000</v>
      </c>
    </row>
    <row r="6" spans="1:7" x14ac:dyDescent="0.3">
      <c r="A6" s="27" t="s">
        <v>99</v>
      </c>
      <c r="B6" s="6" t="s">
        <v>100</v>
      </c>
      <c r="C6" s="22">
        <v>4362000</v>
      </c>
      <c r="D6" s="22">
        <v>349000</v>
      </c>
      <c r="E6" s="22">
        <f t="shared" si="0"/>
        <v>4013000</v>
      </c>
      <c r="F6" s="23">
        <v>7</v>
      </c>
      <c r="G6" s="28">
        <v>304000</v>
      </c>
    </row>
    <row r="7" spans="1:7" x14ac:dyDescent="0.3">
      <c r="A7" s="27"/>
      <c r="B7" s="6" t="s">
        <v>101</v>
      </c>
      <c r="C7" s="22">
        <v>4100000</v>
      </c>
      <c r="D7" s="22">
        <v>328000</v>
      </c>
      <c r="E7" s="22">
        <f t="shared" si="0"/>
        <v>3772000</v>
      </c>
      <c r="F7" s="23">
        <v>7</v>
      </c>
      <c r="G7" s="28">
        <v>322000</v>
      </c>
    </row>
    <row r="8" spans="1:7" x14ac:dyDescent="0.3">
      <c r="A8" s="27" t="s">
        <v>102</v>
      </c>
      <c r="B8" s="6" t="s">
        <v>103</v>
      </c>
      <c r="C8" s="22">
        <v>2880000</v>
      </c>
      <c r="D8" s="22">
        <v>144000</v>
      </c>
      <c r="E8" s="22">
        <f t="shared" si="0"/>
        <v>2736000</v>
      </c>
      <c r="F8" s="23">
        <v>5</v>
      </c>
      <c r="G8" s="28">
        <v>159000</v>
      </c>
    </row>
    <row r="9" spans="1:7" x14ac:dyDescent="0.3">
      <c r="A9" s="27"/>
      <c r="B9" s="6" t="s">
        <v>104</v>
      </c>
      <c r="C9" s="22">
        <v>2524000</v>
      </c>
      <c r="D9" s="22">
        <v>126000</v>
      </c>
      <c r="E9" s="22">
        <f t="shared" si="0"/>
        <v>2398000</v>
      </c>
      <c r="F9" s="23">
        <v>5</v>
      </c>
      <c r="G9" s="28">
        <v>146000</v>
      </c>
    </row>
    <row r="10" spans="1:7" x14ac:dyDescent="0.3">
      <c r="A10" s="27" t="s">
        <v>105</v>
      </c>
      <c r="B10" s="6" t="s">
        <v>106</v>
      </c>
      <c r="C10" s="22">
        <v>893000</v>
      </c>
      <c r="D10" s="22">
        <v>18000</v>
      </c>
      <c r="E10" s="22">
        <f t="shared" si="0"/>
        <v>875000</v>
      </c>
      <c r="F10" s="23">
        <v>2</v>
      </c>
      <c r="G10" s="28">
        <v>22000</v>
      </c>
    </row>
    <row r="11" spans="1:7" ht="17.25" thickBot="1" x14ac:dyDescent="0.35">
      <c r="A11" s="29"/>
      <c r="B11" s="30" t="s">
        <v>107</v>
      </c>
      <c r="C11" s="31">
        <v>571000</v>
      </c>
      <c r="D11" s="31">
        <v>11000</v>
      </c>
      <c r="E11" s="31">
        <f t="shared" si="0"/>
        <v>560000</v>
      </c>
      <c r="F11" s="32">
        <v>2</v>
      </c>
      <c r="G11" s="33">
        <v>35000</v>
      </c>
    </row>
  </sheetData>
  <mergeCells count="4">
    <mergeCell ref="A10:A11"/>
    <mergeCell ref="A8:A9"/>
    <mergeCell ref="A6:A7"/>
    <mergeCell ref="A4:A5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31"/>
  <sheetViews>
    <sheetView workbookViewId="0">
      <selection activeCell="K20" sqref="K20"/>
    </sheetView>
  </sheetViews>
  <sheetFormatPr defaultRowHeight="16.5" x14ac:dyDescent="0.3"/>
  <cols>
    <col min="1" max="1" width="11" customWidth="1"/>
    <col min="2" max="5" width="11" bestFit="1" customWidth="1"/>
  </cols>
  <sheetData>
    <row r="1" spans="1:5" ht="20.25" x14ac:dyDescent="0.3">
      <c r="A1" s="15" t="s">
        <v>108</v>
      </c>
      <c r="B1" s="15"/>
      <c r="C1" s="15"/>
      <c r="D1" s="15"/>
      <c r="E1" s="15"/>
    </row>
    <row r="3" spans="1:5" x14ac:dyDescent="0.3">
      <c r="A3" s="6" t="s">
        <v>109</v>
      </c>
      <c r="B3" s="6" t="s">
        <v>110</v>
      </c>
      <c r="C3" s="6" t="s">
        <v>111</v>
      </c>
      <c r="D3" s="6" t="s">
        <v>112</v>
      </c>
      <c r="E3" s="6" t="s">
        <v>113</v>
      </c>
    </row>
    <row r="4" spans="1:5" x14ac:dyDescent="0.3">
      <c r="A4" s="6" t="s">
        <v>114</v>
      </c>
      <c r="B4" s="6">
        <v>105</v>
      </c>
      <c r="C4" s="6">
        <v>135</v>
      </c>
      <c r="D4" s="6">
        <v>34</v>
      </c>
      <c r="E4" s="6">
        <v>867</v>
      </c>
    </row>
    <row r="5" spans="1:5" x14ac:dyDescent="0.3">
      <c r="A5" s="6" t="s">
        <v>115</v>
      </c>
      <c r="B5" s="6">
        <v>135</v>
      </c>
      <c r="C5" s="6">
        <v>204</v>
      </c>
      <c r="D5" s="6">
        <v>42</v>
      </c>
      <c r="E5" s="11">
        <v>1064</v>
      </c>
    </row>
    <row r="6" spans="1:5" x14ac:dyDescent="0.3">
      <c r="A6" s="6" t="s">
        <v>116</v>
      </c>
      <c r="B6" s="6">
        <v>86</v>
      </c>
      <c r="C6" s="6">
        <v>93</v>
      </c>
      <c r="D6" s="6">
        <v>16</v>
      </c>
      <c r="E6" s="6">
        <v>537</v>
      </c>
    </row>
    <row r="7" spans="1:5" x14ac:dyDescent="0.3">
      <c r="A7" s="6" t="s">
        <v>117</v>
      </c>
      <c r="B7" s="6">
        <v>54</v>
      </c>
      <c r="C7" s="6">
        <v>58</v>
      </c>
      <c r="D7" s="6">
        <v>22</v>
      </c>
      <c r="E7" s="6">
        <v>356</v>
      </c>
    </row>
    <row r="8" spans="1:5" x14ac:dyDescent="0.3">
      <c r="A8" s="6" t="s">
        <v>118</v>
      </c>
      <c r="B8" s="6">
        <v>38</v>
      </c>
      <c r="C8" s="6">
        <v>47</v>
      </c>
      <c r="D8" s="6">
        <v>21</v>
      </c>
      <c r="E8" s="6">
        <v>313</v>
      </c>
    </row>
    <row r="9" spans="1:5" x14ac:dyDescent="0.3">
      <c r="A9" s="6" t="s">
        <v>119</v>
      </c>
      <c r="B9" s="6">
        <v>35</v>
      </c>
      <c r="C9" s="6">
        <v>68</v>
      </c>
      <c r="D9" s="6">
        <v>16</v>
      </c>
      <c r="E9" s="6">
        <v>542</v>
      </c>
    </row>
    <row r="10" spans="1:5" x14ac:dyDescent="0.3">
      <c r="A10" s="6" t="s">
        <v>120</v>
      </c>
      <c r="B10" s="6">
        <v>26</v>
      </c>
      <c r="C10" s="6">
        <v>51</v>
      </c>
      <c r="D10" s="6">
        <v>23</v>
      </c>
      <c r="E10" s="6">
        <v>315</v>
      </c>
    </row>
    <row r="11" spans="1:5" x14ac:dyDescent="0.3">
      <c r="A11" s="6" t="s">
        <v>121</v>
      </c>
      <c r="B11" s="6">
        <v>40</v>
      </c>
      <c r="C11" s="6">
        <v>37</v>
      </c>
      <c r="D11" s="6">
        <v>25</v>
      </c>
      <c r="E11" s="6">
        <v>352</v>
      </c>
    </row>
    <row r="12" spans="1:5" x14ac:dyDescent="0.3">
      <c r="A12" s="6" t="s">
        <v>122</v>
      </c>
      <c r="B12" s="6">
        <v>31</v>
      </c>
      <c r="C12" s="6">
        <v>29</v>
      </c>
      <c r="D12" s="6">
        <v>13</v>
      </c>
      <c r="E12" s="6">
        <v>311</v>
      </c>
    </row>
    <row r="13" spans="1:5" x14ac:dyDescent="0.3">
      <c r="A13" s="6" t="s">
        <v>123</v>
      </c>
      <c r="B13" s="6">
        <v>28</v>
      </c>
      <c r="C13" s="6">
        <v>16</v>
      </c>
      <c r="D13" s="6">
        <v>18</v>
      </c>
      <c r="E13" s="6">
        <v>295</v>
      </c>
    </row>
    <row r="14" spans="1:5" x14ac:dyDescent="0.3">
      <c r="A14" s="6" t="s">
        <v>124</v>
      </c>
      <c r="B14" s="6">
        <v>111</v>
      </c>
      <c r="C14" s="6">
        <v>107</v>
      </c>
      <c r="D14" s="6">
        <v>31</v>
      </c>
      <c r="E14" s="6">
        <v>684</v>
      </c>
    </row>
    <row r="15" spans="1:5" x14ac:dyDescent="0.3">
      <c r="A15" s="6" t="s">
        <v>125</v>
      </c>
      <c r="B15" s="6">
        <v>33</v>
      </c>
      <c r="C15" s="6">
        <v>24</v>
      </c>
      <c r="D15" s="6">
        <v>22</v>
      </c>
      <c r="E15" s="6">
        <v>430</v>
      </c>
    </row>
    <row r="16" spans="1:5" x14ac:dyDescent="0.3">
      <c r="A16" s="6" t="s">
        <v>126</v>
      </c>
      <c r="B16" s="6">
        <v>24</v>
      </c>
      <c r="C16" s="6">
        <v>19</v>
      </c>
      <c r="D16" s="6">
        <v>15</v>
      </c>
      <c r="E16" s="6">
        <v>267</v>
      </c>
    </row>
    <row r="17" spans="1:5" x14ac:dyDescent="0.3">
      <c r="A17" s="6" t="s">
        <v>127</v>
      </c>
      <c r="B17" s="6">
        <v>26</v>
      </c>
      <c r="C17" s="6">
        <v>22</v>
      </c>
      <c r="D17" s="6">
        <v>13</v>
      </c>
      <c r="E17" s="6">
        <v>199</v>
      </c>
    </row>
    <row r="20" spans="1:5" x14ac:dyDescent="0.3">
      <c r="A20" s="1" t="s">
        <v>195</v>
      </c>
      <c r="B20" s="1" t="s">
        <v>197</v>
      </c>
      <c r="C20" s="1"/>
    </row>
    <row r="21" spans="1:5" x14ac:dyDescent="0.3">
      <c r="A21" s="1" t="s">
        <v>196</v>
      </c>
      <c r="B21" s="1"/>
      <c r="C21" s="1"/>
    </row>
    <row r="22" spans="1:5" x14ac:dyDescent="0.3">
      <c r="A22" s="1"/>
      <c r="B22" s="1" t="s">
        <v>198</v>
      </c>
      <c r="C22" s="1"/>
    </row>
    <row r="23" spans="1:5" x14ac:dyDescent="0.3">
      <c r="A23" s="1"/>
      <c r="B23" s="1"/>
      <c r="C23" s="1"/>
    </row>
    <row r="24" spans="1:5" x14ac:dyDescent="0.3">
      <c r="A24" s="1"/>
      <c r="B24" s="1"/>
      <c r="C24" s="1"/>
    </row>
    <row r="25" spans="1:5" x14ac:dyDescent="0.3">
      <c r="A25" s="1" t="s">
        <v>199</v>
      </c>
      <c r="B25" s="1" t="s">
        <v>195</v>
      </c>
      <c r="C25" s="1" t="s">
        <v>197</v>
      </c>
    </row>
    <row r="26" spans="1:5" x14ac:dyDescent="0.3">
      <c r="A26" s="6" t="s">
        <v>114</v>
      </c>
      <c r="B26" s="6">
        <v>135</v>
      </c>
      <c r="C26" s="6">
        <v>867</v>
      </c>
    </row>
    <row r="27" spans="1:5" x14ac:dyDescent="0.3">
      <c r="A27" s="6" t="s">
        <v>115</v>
      </c>
      <c r="B27" s="6">
        <v>204</v>
      </c>
      <c r="C27" s="11">
        <v>1064</v>
      </c>
    </row>
    <row r="28" spans="1:5" x14ac:dyDescent="0.3">
      <c r="A28" s="6" t="s">
        <v>123</v>
      </c>
      <c r="B28" s="6">
        <v>16</v>
      </c>
      <c r="C28" s="6">
        <v>295</v>
      </c>
    </row>
    <row r="29" spans="1:5" x14ac:dyDescent="0.3">
      <c r="A29" s="6" t="s">
        <v>124</v>
      </c>
      <c r="B29" s="6">
        <v>107</v>
      </c>
      <c r="C29" s="6">
        <v>684</v>
      </c>
    </row>
    <row r="30" spans="1:5" x14ac:dyDescent="0.3">
      <c r="A30" s="6" t="s">
        <v>126</v>
      </c>
      <c r="B30" s="6">
        <v>19</v>
      </c>
      <c r="C30" s="6">
        <v>267</v>
      </c>
    </row>
    <row r="31" spans="1:5" x14ac:dyDescent="0.3">
      <c r="A31" s="6" t="s">
        <v>127</v>
      </c>
      <c r="B31" s="6">
        <v>22</v>
      </c>
      <c r="C31" s="6">
        <v>199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4"/>
  <sheetViews>
    <sheetView tabSelected="1" workbookViewId="0">
      <selection activeCell="F34" sqref="F34"/>
    </sheetView>
  </sheetViews>
  <sheetFormatPr defaultRowHeight="16.5" x14ac:dyDescent="0.3"/>
  <cols>
    <col min="2" max="2" width="11" bestFit="1" customWidth="1"/>
    <col min="4" max="4" width="11" bestFit="1" customWidth="1"/>
    <col min="6" max="6" width="9.125" bestFit="1" customWidth="1"/>
    <col min="8" max="8" width="13" bestFit="1" customWidth="1"/>
    <col min="9" max="9" width="10.875" bestFit="1" customWidth="1"/>
    <col min="10" max="10" width="13" bestFit="1" customWidth="1"/>
    <col min="11" max="11" width="5.625" customWidth="1"/>
  </cols>
  <sheetData>
    <row r="1" spans="1:12" x14ac:dyDescent="0.3">
      <c r="A1" s="4" t="s">
        <v>2</v>
      </c>
      <c r="B1" s="5" t="s">
        <v>3</v>
      </c>
      <c r="F1" s="4" t="s">
        <v>17</v>
      </c>
      <c r="G1" s="5" t="s">
        <v>18</v>
      </c>
    </row>
    <row r="2" spans="1:12" x14ac:dyDescent="0.3">
      <c r="A2" s="6" t="s">
        <v>4</v>
      </c>
      <c r="B2" s="6" t="s">
        <v>5</v>
      </c>
      <c r="C2" s="6" t="s">
        <v>6</v>
      </c>
      <c r="D2" s="8" t="s">
        <v>7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L2" s="6" t="s">
        <v>230</v>
      </c>
    </row>
    <row r="3" spans="1:12" x14ac:dyDescent="0.3">
      <c r="A3" s="6" t="s">
        <v>8</v>
      </c>
      <c r="B3" s="7">
        <v>0.38194444444444442</v>
      </c>
      <c r="C3" s="7">
        <v>0.47222222222222227</v>
      </c>
      <c r="D3" s="6"/>
      <c r="F3" s="6" t="s">
        <v>24</v>
      </c>
      <c r="G3" s="6">
        <v>69</v>
      </c>
      <c r="H3" s="9">
        <v>150000000</v>
      </c>
      <c r="I3" s="9">
        <v>2100000</v>
      </c>
      <c r="J3" s="9">
        <v>230000000</v>
      </c>
      <c r="L3" s="6" t="s">
        <v>231</v>
      </c>
    </row>
    <row r="4" spans="1:12" x14ac:dyDescent="0.3">
      <c r="A4" s="6" t="s">
        <v>9</v>
      </c>
      <c r="B4" s="7">
        <v>0.39861111111111108</v>
      </c>
      <c r="C4" s="7">
        <v>0.44513888888888892</v>
      </c>
      <c r="D4" s="6"/>
      <c r="F4" s="6" t="s">
        <v>25</v>
      </c>
      <c r="G4" s="6">
        <v>79</v>
      </c>
      <c r="H4" s="9">
        <v>170000000</v>
      </c>
      <c r="I4" s="9">
        <v>2500000</v>
      </c>
      <c r="J4" s="9">
        <v>260000000</v>
      </c>
    </row>
    <row r="5" spans="1:12" x14ac:dyDescent="0.3">
      <c r="A5" s="6" t="s">
        <v>10</v>
      </c>
      <c r="B5" s="7">
        <v>0.41875000000000001</v>
      </c>
      <c r="C5" s="7">
        <v>0.49791666666666662</v>
      </c>
      <c r="D5" s="6"/>
      <c r="F5" s="6" t="s">
        <v>26</v>
      </c>
      <c r="G5" s="6">
        <v>66</v>
      </c>
      <c r="H5" s="9">
        <v>150000000</v>
      </c>
      <c r="I5" s="9">
        <v>2100000</v>
      </c>
      <c r="J5" s="9">
        <v>210000000</v>
      </c>
    </row>
    <row r="6" spans="1:12" x14ac:dyDescent="0.3">
      <c r="A6" s="6" t="s">
        <v>11</v>
      </c>
      <c r="B6" s="7">
        <v>0.4368055555555555</v>
      </c>
      <c r="C6" s="7">
        <v>0.48333333333333334</v>
      </c>
      <c r="D6" s="6"/>
      <c r="F6" s="6" t="s">
        <v>27</v>
      </c>
      <c r="G6" s="6">
        <v>148</v>
      </c>
      <c r="H6" s="9">
        <v>330000000</v>
      </c>
      <c r="I6" s="9">
        <v>4700000</v>
      </c>
      <c r="J6" s="9">
        <v>480000000</v>
      </c>
    </row>
    <row r="7" spans="1:12" x14ac:dyDescent="0.3">
      <c r="A7" s="6" t="s">
        <v>12</v>
      </c>
      <c r="B7" s="7">
        <v>0.4381944444444445</v>
      </c>
      <c r="C7" s="7">
        <v>0.50624999999999998</v>
      </c>
      <c r="D7" s="6"/>
      <c r="F7" s="6" t="s">
        <v>24</v>
      </c>
      <c r="G7" s="6">
        <v>72</v>
      </c>
      <c r="H7" s="9">
        <v>160000000</v>
      </c>
      <c r="I7" s="9">
        <v>2200000</v>
      </c>
      <c r="J7" s="9">
        <v>230000000</v>
      </c>
    </row>
    <row r="8" spans="1:12" x14ac:dyDescent="0.3">
      <c r="A8" s="6" t="s">
        <v>13</v>
      </c>
      <c r="B8" s="7">
        <v>0.44791666666666669</v>
      </c>
      <c r="C8" s="7">
        <v>0.5229166666666667</v>
      </c>
      <c r="D8" s="6"/>
      <c r="F8" s="6" t="s">
        <v>25</v>
      </c>
      <c r="G8" s="6">
        <v>105</v>
      </c>
      <c r="H8" s="9">
        <v>230000000</v>
      </c>
      <c r="I8" s="9">
        <v>3300000</v>
      </c>
      <c r="J8" s="9">
        <v>340000000</v>
      </c>
    </row>
    <row r="9" spans="1:12" x14ac:dyDescent="0.3">
      <c r="A9" s="6" t="s">
        <v>14</v>
      </c>
      <c r="B9" s="7">
        <v>0.4597222222222222</v>
      </c>
      <c r="C9" s="7">
        <v>0.50763888888888886</v>
      </c>
      <c r="D9" s="6"/>
      <c r="F9" s="6" t="s">
        <v>27</v>
      </c>
      <c r="G9" s="6">
        <v>135</v>
      </c>
      <c r="H9" s="9">
        <v>300000000</v>
      </c>
      <c r="I9" s="9">
        <v>4200000</v>
      </c>
      <c r="J9" s="9">
        <v>440000000</v>
      </c>
    </row>
    <row r="10" spans="1:12" x14ac:dyDescent="0.3">
      <c r="A10" s="6" t="s">
        <v>15</v>
      </c>
      <c r="B10" s="7">
        <v>0.4680555555555555</v>
      </c>
      <c r="C10" s="7">
        <v>0.54027777777777775</v>
      </c>
      <c r="D10" s="6"/>
      <c r="F10" s="6" t="s">
        <v>25</v>
      </c>
      <c r="G10" s="6">
        <v>99</v>
      </c>
      <c r="H10" s="9">
        <v>220000000</v>
      </c>
      <c r="I10" s="9">
        <v>3100000</v>
      </c>
      <c r="J10" s="9">
        <v>320000000</v>
      </c>
    </row>
    <row r="11" spans="1:12" x14ac:dyDescent="0.3">
      <c r="A11" s="6" t="s">
        <v>16</v>
      </c>
      <c r="B11" s="7">
        <v>0.47569444444444442</v>
      </c>
      <c r="C11" s="7">
        <v>0.53194444444444444</v>
      </c>
      <c r="D11" s="6"/>
      <c r="F11" s="16" t="s">
        <v>28</v>
      </c>
      <c r="G11" s="17"/>
      <c r="H11" s="17"/>
      <c r="I11" s="18"/>
      <c r="J11" s="9">
        <f>ROUNDDOWN(DAVERAGE(F2:J10,5,L2:L3), -3)</f>
        <v>306666000</v>
      </c>
    </row>
    <row r="13" spans="1:12" x14ac:dyDescent="0.3">
      <c r="A13" s="4" t="s">
        <v>29</v>
      </c>
      <c r="B13" s="5" t="s">
        <v>30</v>
      </c>
      <c r="F13" s="4" t="s">
        <v>35</v>
      </c>
      <c r="G13" s="5" t="s">
        <v>36</v>
      </c>
    </row>
    <row r="14" spans="1:12" x14ac:dyDescent="0.3">
      <c r="A14" s="6" t="s">
        <v>31</v>
      </c>
      <c r="B14" s="6" t="s">
        <v>32</v>
      </c>
      <c r="C14" s="6" t="s">
        <v>33</v>
      </c>
      <c r="F14" s="6" t="s">
        <v>37</v>
      </c>
      <c r="G14" s="6" t="s">
        <v>38</v>
      </c>
      <c r="H14" s="6" t="s">
        <v>39</v>
      </c>
      <c r="I14" s="6" t="s">
        <v>40</v>
      </c>
      <c r="J14" s="8" t="s">
        <v>41</v>
      </c>
    </row>
    <row r="15" spans="1:12" x14ac:dyDescent="0.3">
      <c r="A15" s="6">
        <v>1270121</v>
      </c>
      <c r="B15" s="6">
        <v>92</v>
      </c>
      <c r="C15" s="6">
        <v>76</v>
      </c>
      <c r="F15" s="6" t="s">
        <v>42</v>
      </c>
      <c r="G15" s="9">
        <v>1200</v>
      </c>
      <c r="H15" s="9">
        <v>1072</v>
      </c>
      <c r="I15" s="9">
        <v>1400</v>
      </c>
      <c r="J15" s="9"/>
    </row>
    <row r="16" spans="1:12" x14ac:dyDescent="0.3">
      <c r="A16" s="6">
        <v>1270122</v>
      </c>
      <c r="B16" s="6">
        <v>38</v>
      </c>
      <c r="C16" s="6">
        <v>55</v>
      </c>
      <c r="F16" s="6" t="s">
        <v>43</v>
      </c>
      <c r="G16" s="9">
        <v>1500</v>
      </c>
      <c r="H16" s="9">
        <v>1138</v>
      </c>
      <c r="I16" s="9">
        <v>1300</v>
      </c>
      <c r="J16" s="9"/>
    </row>
    <row r="17" spans="1:10" x14ac:dyDescent="0.3">
      <c r="A17" s="6">
        <v>1270123</v>
      </c>
      <c r="B17" s="6">
        <v>86</v>
      </c>
      <c r="C17" s="6">
        <v>92</v>
      </c>
      <c r="F17" s="6" t="s">
        <v>44</v>
      </c>
      <c r="G17" s="9">
        <v>1000</v>
      </c>
      <c r="H17" s="9">
        <v>943</v>
      </c>
      <c r="I17" s="9">
        <v>900</v>
      </c>
      <c r="J17" s="9"/>
    </row>
    <row r="18" spans="1:10" x14ac:dyDescent="0.3">
      <c r="A18" s="6">
        <v>1270124</v>
      </c>
      <c r="B18" s="6">
        <v>62</v>
      </c>
      <c r="C18" s="6">
        <v>48</v>
      </c>
      <c r="F18" s="6" t="s">
        <v>45</v>
      </c>
      <c r="G18" s="9">
        <v>800</v>
      </c>
      <c r="H18" s="9">
        <v>507</v>
      </c>
      <c r="I18" s="9">
        <v>900</v>
      </c>
      <c r="J18" s="9"/>
    </row>
    <row r="19" spans="1:10" x14ac:dyDescent="0.3">
      <c r="A19" s="6">
        <v>1270125</v>
      </c>
      <c r="B19" s="6">
        <v>91</v>
      </c>
      <c r="C19" s="6">
        <v>93</v>
      </c>
      <c r="F19" s="6" t="s">
        <v>46</v>
      </c>
      <c r="G19" s="9">
        <v>1200</v>
      </c>
      <c r="H19" s="9">
        <v>1138</v>
      </c>
      <c r="I19" s="9">
        <v>1000</v>
      </c>
      <c r="J19" s="9"/>
    </row>
    <row r="20" spans="1:10" x14ac:dyDescent="0.3">
      <c r="A20" s="6">
        <v>1270126</v>
      </c>
      <c r="B20" s="6">
        <v>49</v>
      </c>
      <c r="C20" s="6">
        <v>56</v>
      </c>
      <c r="F20" s="6" t="s">
        <v>47</v>
      </c>
      <c r="G20" s="9">
        <v>900</v>
      </c>
      <c r="H20" s="9">
        <v>835</v>
      </c>
      <c r="I20" s="9">
        <v>1000</v>
      </c>
      <c r="J20" s="9"/>
    </row>
    <row r="21" spans="1:10" x14ac:dyDescent="0.3">
      <c r="A21" s="6">
        <v>1270127</v>
      </c>
      <c r="B21" s="6">
        <v>89</v>
      </c>
      <c r="C21" s="6">
        <v>93</v>
      </c>
      <c r="F21" s="6" t="s">
        <v>48</v>
      </c>
      <c r="G21" s="9">
        <v>1000</v>
      </c>
      <c r="H21" s="9">
        <v>719</v>
      </c>
      <c r="I21" s="9">
        <v>1200</v>
      </c>
      <c r="J21" s="9"/>
    </row>
    <row r="22" spans="1:10" x14ac:dyDescent="0.3">
      <c r="A22" s="6">
        <v>1270128</v>
      </c>
      <c r="B22" s="6">
        <v>67</v>
      </c>
      <c r="C22" s="6">
        <v>68</v>
      </c>
      <c r="F22" s="6" t="s">
        <v>49</v>
      </c>
      <c r="G22" s="9">
        <v>1300</v>
      </c>
      <c r="H22" s="9">
        <v>1068</v>
      </c>
      <c r="I22" s="9">
        <v>1200</v>
      </c>
      <c r="J22" s="9"/>
    </row>
    <row r="23" spans="1:10" x14ac:dyDescent="0.3">
      <c r="A23" s="16" t="s">
        <v>34</v>
      </c>
      <c r="B23" s="18"/>
      <c r="C23" s="10">
        <f>COUNTIFS(B15:B22, "&gt;=60", C15:C22, "&gt;=60") / COUNTA(B15:C22)</f>
        <v>0.3125</v>
      </c>
      <c r="F23" s="6" t="s">
        <v>50</v>
      </c>
      <c r="G23" s="9">
        <v>1500</v>
      </c>
      <c r="H23" s="9">
        <v>1329</v>
      </c>
      <c r="I23" s="9">
        <v>1300</v>
      </c>
      <c r="J23" s="9"/>
    </row>
    <row r="25" spans="1:10" x14ac:dyDescent="0.3">
      <c r="A25" s="4" t="s">
        <v>51</v>
      </c>
      <c r="B25" s="5" t="s">
        <v>52</v>
      </c>
    </row>
    <row r="26" spans="1:10" x14ac:dyDescent="0.3">
      <c r="A26" s="6" t="s">
        <v>53</v>
      </c>
      <c r="B26" s="6" t="s">
        <v>54</v>
      </c>
      <c r="C26" s="6" t="s">
        <v>55</v>
      </c>
      <c r="D26" s="8" t="s">
        <v>56</v>
      </c>
      <c r="F26" s="19" t="s">
        <v>77</v>
      </c>
      <c r="G26" s="19"/>
      <c r="H26" s="19"/>
    </row>
    <row r="27" spans="1:10" x14ac:dyDescent="0.3">
      <c r="A27" s="6" t="s">
        <v>57</v>
      </c>
      <c r="B27" s="6">
        <v>2020</v>
      </c>
      <c r="C27" s="6" t="s">
        <v>58</v>
      </c>
      <c r="D27" s="6" t="str">
        <f>VLOOKUP(LEFT(A27,2), $F$27:$H$31, 1, FALSE)</f>
        <v>AE</v>
      </c>
      <c r="F27" s="6" t="s">
        <v>78</v>
      </c>
      <c r="G27" s="6" t="s">
        <v>79</v>
      </c>
      <c r="H27" s="6" t="s">
        <v>80</v>
      </c>
    </row>
    <row r="28" spans="1:10" x14ac:dyDescent="0.3">
      <c r="A28" s="6" t="s">
        <v>60</v>
      </c>
      <c r="B28" s="6">
        <v>2020</v>
      </c>
      <c r="C28" s="6" t="s">
        <v>61</v>
      </c>
      <c r="D28" s="6" t="str">
        <f t="shared" ref="D28:D34" si="0">VLOOKUP(LEFT(A28,2), $F$27:$H$31, 1, FALSE)</f>
        <v>DE</v>
      </c>
      <c r="F28" s="6" t="s">
        <v>81</v>
      </c>
      <c r="G28" s="6" t="s">
        <v>82</v>
      </c>
      <c r="H28" s="6" t="s">
        <v>59</v>
      </c>
    </row>
    <row r="29" spans="1:10" x14ac:dyDescent="0.3">
      <c r="A29" s="6" t="s">
        <v>63</v>
      </c>
      <c r="B29" s="6">
        <v>2021</v>
      </c>
      <c r="C29" s="6" t="s">
        <v>64</v>
      </c>
      <c r="D29" s="6" t="str">
        <f t="shared" si="0"/>
        <v>FH</v>
      </c>
      <c r="F29" s="6" t="s">
        <v>83</v>
      </c>
      <c r="G29" s="6" t="s">
        <v>84</v>
      </c>
      <c r="H29" s="6" t="s">
        <v>62</v>
      </c>
    </row>
    <row r="30" spans="1:10" x14ac:dyDescent="0.3">
      <c r="A30" s="6" t="s">
        <v>66</v>
      </c>
      <c r="B30" s="6">
        <v>2021</v>
      </c>
      <c r="C30" s="6" t="s">
        <v>67</v>
      </c>
      <c r="D30" s="6" t="str">
        <f t="shared" si="0"/>
        <v>AE</v>
      </c>
      <c r="F30" s="6" t="s">
        <v>85</v>
      </c>
      <c r="G30" s="6" t="s">
        <v>86</v>
      </c>
      <c r="H30" s="6" t="s">
        <v>65</v>
      </c>
    </row>
    <row r="31" spans="1:10" x14ac:dyDescent="0.3">
      <c r="A31" s="6" t="s">
        <v>68</v>
      </c>
      <c r="B31" s="6">
        <v>2022</v>
      </c>
      <c r="C31" s="6" t="s">
        <v>69</v>
      </c>
      <c r="D31" s="6" t="str">
        <f t="shared" si="0"/>
        <v>BS</v>
      </c>
      <c r="F31" s="6" t="s">
        <v>87</v>
      </c>
      <c r="G31" s="6" t="s">
        <v>88</v>
      </c>
      <c r="H31" s="6" t="s">
        <v>70</v>
      </c>
    </row>
    <row r="32" spans="1:10" x14ac:dyDescent="0.3">
      <c r="A32" s="6" t="s">
        <v>71</v>
      </c>
      <c r="B32" s="6">
        <v>2022</v>
      </c>
      <c r="C32" s="6" t="s">
        <v>72</v>
      </c>
      <c r="D32" s="6" t="str">
        <f t="shared" si="0"/>
        <v>DE</v>
      </c>
    </row>
    <row r="33" spans="1:4" x14ac:dyDescent="0.3">
      <c r="A33" s="6" t="s">
        <v>73</v>
      </c>
      <c r="B33" s="6">
        <v>2023</v>
      </c>
      <c r="C33" s="6" t="s">
        <v>74</v>
      </c>
      <c r="D33" s="6" t="str">
        <f t="shared" si="0"/>
        <v>FH</v>
      </c>
    </row>
    <row r="34" spans="1:4" x14ac:dyDescent="0.3">
      <c r="A34" s="6" t="s">
        <v>75</v>
      </c>
      <c r="B34" s="6">
        <v>2023</v>
      </c>
      <c r="C34" s="6" t="s">
        <v>76</v>
      </c>
      <c r="D34" s="6" t="str">
        <f t="shared" si="0"/>
        <v>BS</v>
      </c>
    </row>
  </sheetData>
  <mergeCells count="3">
    <mergeCell ref="F11:I11"/>
    <mergeCell ref="A23:B23"/>
    <mergeCell ref="F26:H26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2:J15"/>
  <sheetViews>
    <sheetView workbookViewId="0">
      <selection activeCell="K19" sqref="K19"/>
    </sheetView>
  </sheetViews>
  <sheetFormatPr defaultRowHeight="16.5" x14ac:dyDescent="0.3"/>
  <cols>
    <col min="1" max="1" width="3.625" customWidth="1"/>
    <col min="2" max="2" width="11" bestFit="1" customWidth="1"/>
    <col min="7" max="7" width="11" bestFit="1" customWidth="1"/>
  </cols>
  <sheetData>
    <row r="2" spans="2:10" x14ac:dyDescent="0.3">
      <c r="B2" s="4" t="s">
        <v>2</v>
      </c>
      <c r="C2" s="5" t="s">
        <v>128</v>
      </c>
      <c r="G2" s="4" t="s">
        <v>17</v>
      </c>
      <c r="H2" s="5" t="s">
        <v>137</v>
      </c>
    </row>
    <row r="3" spans="2:10" x14ac:dyDescent="0.3">
      <c r="B3" s="6" t="s">
        <v>129</v>
      </c>
      <c r="C3" s="6" t="s">
        <v>130</v>
      </c>
      <c r="D3" s="6" t="s">
        <v>131</v>
      </c>
      <c r="E3" s="6" t="s">
        <v>132</v>
      </c>
      <c r="G3" s="6" t="s">
        <v>129</v>
      </c>
      <c r="H3" s="6" t="s">
        <v>130</v>
      </c>
      <c r="I3" s="6" t="s">
        <v>131</v>
      </c>
      <c r="J3" s="6" t="s">
        <v>132</v>
      </c>
    </row>
    <row r="4" spans="2:10" x14ac:dyDescent="0.3">
      <c r="B4" s="6" t="s">
        <v>133</v>
      </c>
      <c r="C4" s="12">
        <v>300</v>
      </c>
      <c r="D4" s="12">
        <v>248</v>
      </c>
      <c r="E4" s="12">
        <v>52</v>
      </c>
      <c r="G4" s="6" t="s">
        <v>133</v>
      </c>
      <c r="H4" s="6">
        <v>250</v>
      </c>
      <c r="I4" s="6">
        <v>242</v>
      </c>
      <c r="J4" s="6">
        <v>8</v>
      </c>
    </row>
    <row r="5" spans="2:10" x14ac:dyDescent="0.3">
      <c r="B5" s="6" t="s">
        <v>134</v>
      </c>
      <c r="C5" s="12">
        <v>270</v>
      </c>
      <c r="D5" s="12">
        <v>206</v>
      </c>
      <c r="E5" s="12">
        <v>64</v>
      </c>
      <c r="G5" s="6" t="s">
        <v>134</v>
      </c>
      <c r="H5" s="6">
        <v>220</v>
      </c>
      <c r="I5" s="6">
        <v>204</v>
      </c>
      <c r="J5" s="6">
        <v>16</v>
      </c>
    </row>
    <row r="6" spans="2:10" x14ac:dyDescent="0.3">
      <c r="B6" s="6" t="s">
        <v>135</v>
      </c>
      <c r="C6" s="12">
        <v>180</v>
      </c>
      <c r="D6" s="12">
        <v>167</v>
      </c>
      <c r="E6" s="12">
        <v>13</v>
      </c>
      <c r="G6" s="6" t="s">
        <v>135</v>
      </c>
      <c r="H6" s="6">
        <v>200</v>
      </c>
      <c r="I6" s="6">
        <v>168</v>
      </c>
      <c r="J6" s="6">
        <v>32</v>
      </c>
    </row>
    <row r="7" spans="2:10" x14ac:dyDescent="0.3">
      <c r="B7" s="6" t="s">
        <v>136</v>
      </c>
      <c r="C7" s="12">
        <v>240</v>
      </c>
      <c r="D7" s="12">
        <v>221</v>
      </c>
      <c r="E7" s="12">
        <v>19</v>
      </c>
      <c r="G7" s="6" t="s">
        <v>136</v>
      </c>
      <c r="H7" s="6">
        <v>250</v>
      </c>
      <c r="I7" s="6">
        <v>237</v>
      </c>
      <c r="J7" s="6">
        <v>13</v>
      </c>
    </row>
    <row r="8" spans="2:10" x14ac:dyDescent="0.3">
      <c r="B8" s="1"/>
      <c r="C8" s="14"/>
      <c r="D8" s="14"/>
      <c r="E8" s="14"/>
      <c r="G8" s="1"/>
      <c r="H8" s="1"/>
      <c r="I8" s="1"/>
      <c r="J8" s="1"/>
    </row>
    <row r="10" spans="2:10" x14ac:dyDescent="0.3">
      <c r="B10" s="4" t="s">
        <v>29</v>
      </c>
      <c r="C10" s="5" t="s">
        <v>138</v>
      </c>
      <c r="G10" s="4" t="s">
        <v>35</v>
      </c>
      <c r="H10" s="5" t="s">
        <v>139</v>
      </c>
    </row>
    <row r="11" spans="2:10" x14ac:dyDescent="0.3">
      <c r="B11" s="6" t="s">
        <v>129</v>
      </c>
      <c r="C11" s="6" t="s">
        <v>130</v>
      </c>
      <c r="D11" s="6" t="s">
        <v>131</v>
      </c>
      <c r="E11" s="6" t="s">
        <v>132</v>
      </c>
      <c r="G11" s="6" t="s">
        <v>129</v>
      </c>
      <c r="H11" s="6" t="s">
        <v>130</v>
      </c>
      <c r="I11" s="6" t="s">
        <v>131</v>
      </c>
      <c r="J11" s="6" t="s">
        <v>132</v>
      </c>
    </row>
    <row r="12" spans="2:10" x14ac:dyDescent="0.3">
      <c r="B12" s="6" t="s">
        <v>133</v>
      </c>
      <c r="C12" s="6">
        <v>270</v>
      </c>
      <c r="D12" s="6">
        <v>248</v>
      </c>
      <c r="E12" s="6">
        <v>22</v>
      </c>
      <c r="G12" s="6" t="s">
        <v>133</v>
      </c>
      <c r="H12" s="6">
        <v>273.33333333333331</v>
      </c>
      <c r="I12" s="6">
        <v>246</v>
      </c>
      <c r="J12" s="6">
        <v>27.333333333333332</v>
      </c>
    </row>
    <row r="13" spans="2:10" x14ac:dyDescent="0.3">
      <c r="B13" s="6" t="s">
        <v>134</v>
      </c>
      <c r="C13" s="6">
        <v>230</v>
      </c>
      <c r="D13" s="6">
        <v>213</v>
      </c>
      <c r="E13" s="6">
        <v>17</v>
      </c>
      <c r="G13" s="6" t="s">
        <v>134</v>
      </c>
      <c r="H13" s="6">
        <v>240</v>
      </c>
      <c r="I13" s="6">
        <v>207.66666666666666</v>
      </c>
      <c r="J13" s="6">
        <v>32.333333333333336</v>
      </c>
    </row>
    <row r="14" spans="2:10" x14ac:dyDescent="0.3">
      <c r="B14" s="6" t="s">
        <v>135</v>
      </c>
      <c r="C14" s="6">
        <v>180</v>
      </c>
      <c r="D14" s="6">
        <v>157</v>
      </c>
      <c r="E14" s="6">
        <v>23</v>
      </c>
      <c r="G14" s="6" t="s">
        <v>135</v>
      </c>
      <c r="H14" s="6">
        <v>186.66666666666666</v>
      </c>
      <c r="I14" s="6">
        <v>164</v>
      </c>
      <c r="J14" s="6">
        <v>22.666666666666668</v>
      </c>
    </row>
    <row r="15" spans="2:10" x14ac:dyDescent="0.3">
      <c r="B15" s="6" t="s">
        <v>136</v>
      </c>
      <c r="C15" s="6">
        <v>280</v>
      </c>
      <c r="D15" s="6">
        <v>263</v>
      </c>
      <c r="E15" s="6">
        <v>17</v>
      </c>
      <c r="G15" s="6" t="s">
        <v>136</v>
      </c>
      <c r="H15" s="6">
        <v>256.66666666666669</v>
      </c>
      <c r="I15" s="6">
        <v>240.33333333333334</v>
      </c>
      <c r="J15" s="6">
        <v>16.333333333333332</v>
      </c>
    </row>
  </sheetData>
  <dataConsolidate function="average" leftLabels="1" topLabels="1">
    <dataRefs count="3">
      <dataRef ref="B3:E7" sheet="분석작업-1"/>
      <dataRef ref="G3:J7" sheet="분석작업-1"/>
      <dataRef ref="B11:E15" sheet="분석작업-1"/>
    </dataRefs>
  </dataConsolidate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23"/>
  <sheetViews>
    <sheetView workbookViewId="0">
      <selection activeCell="B6" sqref="B6"/>
    </sheetView>
  </sheetViews>
  <sheetFormatPr defaultRowHeight="16.5" outlineLevelRow="3" x14ac:dyDescent="0.3"/>
  <cols>
    <col min="2" max="2" width="11.875" bestFit="1" customWidth="1"/>
    <col min="5" max="5" width="11.125" bestFit="1" customWidth="1"/>
    <col min="6" max="7" width="11" bestFit="1" customWidth="1"/>
  </cols>
  <sheetData>
    <row r="1" spans="1:7" ht="20.25" x14ac:dyDescent="0.3">
      <c r="A1" s="15" t="s">
        <v>140</v>
      </c>
      <c r="B1" s="15"/>
      <c r="C1" s="15"/>
      <c r="D1" s="15"/>
      <c r="E1" s="15"/>
      <c r="F1" s="15"/>
      <c r="G1" s="15"/>
    </row>
    <row r="3" spans="1:7" x14ac:dyDescent="0.3">
      <c r="A3" s="6" t="s">
        <v>141</v>
      </c>
      <c r="B3" s="6" t="s">
        <v>142</v>
      </c>
      <c r="C3" s="6" t="s">
        <v>143</v>
      </c>
      <c r="D3" s="6" t="s">
        <v>144</v>
      </c>
      <c r="E3" s="6" t="s">
        <v>145</v>
      </c>
      <c r="F3" s="6" t="s">
        <v>146</v>
      </c>
      <c r="G3" s="6" t="s">
        <v>147</v>
      </c>
    </row>
    <row r="4" spans="1:7" outlineLevel="3" x14ac:dyDescent="0.3">
      <c r="A4" s="6" t="s">
        <v>148</v>
      </c>
      <c r="B4" s="6" t="s">
        <v>149</v>
      </c>
      <c r="C4" s="6">
        <v>168</v>
      </c>
      <c r="D4" s="6">
        <v>52</v>
      </c>
      <c r="E4" s="6" t="s">
        <v>150</v>
      </c>
      <c r="F4" s="6">
        <v>119</v>
      </c>
      <c r="G4" s="6">
        <v>78</v>
      </c>
    </row>
    <row r="5" spans="1:7" outlineLevel="3" x14ac:dyDescent="0.3">
      <c r="A5" s="6" t="s">
        <v>159</v>
      </c>
      <c r="B5" s="6" t="s">
        <v>149</v>
      </c>
      <c r="C5" s="6">
        <v>161</v>
      </c>
      <c r="D5" s="6">
        <v>54</v>
      </c>
      <c r="E5" s="6" t="s">
        <v>160</v>
      </c>
      <c r="F5" s="6">
        <v>112</v>
      </c>
      <c r="G5" s="6">
        <v>71</v>
      </c>
    </row>
    <row r="6" spans="1:7" outlineLevel="3" x14ac:dyDescent="0.3">
      <c r="A6" s="6" t="s">
        <v>161</v>
      </c>
      <c r="B6" s="6" t="s">
        <v>149</v>
      </c>
      <c r="C6" s="6">
        <v>163</v>
      </c>
      <c r="D6" s="6">
        <v>46</v>
      </c>
      <c r="E6" s="6" t="s">
        <v>162</v>
      </c>
      <c r="F6" s="6">
        <v>117</v>
      </c>
      <c r="G6" s="6">
        <v>69</v>
      </c>
    </row>
    <row r="7" spans="1:7" outlineLevel="3" x14ac:dyDescent="0.3">
      <c r="A7" s="6" t="s">
        <v>168</v>
      </c>
      <c r="B7" s="6" t="s">
        <v>149</v>
      </c>
      <c r="C7" s="6">
        <v>177</v>
      </c>
      <c r="D7" s="6">
        <v>70</v>
      </c>
      <c r="E7" s="6" t="s">
        <v>150</v>
      </c>
      <c r="F7" s="6">
        <v>120</v>
      </c>
      <c r="G7" s="6">
        <v>80</v>
      </c>
    </row>
    <row r="8" spans="1:7" outlineLevel="2" x14ac:dyDescent="0.3">
      <c r="A8" s="6"/>
      <c r="B8" s="34" t="s">
        <v>204</v>
      </c>
      <c r="C8" s="6"/>
      <c r="D8" s="6"/>
      <c r="E8" s="6"/>
      <c r="F8" s="6"/>
      <c r="G8" s="6">
        <f>SUBTOTAL(5,G4:G7)</f>
        <v>69</v>
      </c>
    </row>
    <row r="9" spans="1:7" outlineLevel="1" x14ac:dyDescent="0.3">
      <c r="A9" s="6"/>
      <c r="B9" s="34" t="s">
        <v>200</v>
      </c>
      <c r="C9" s="6"/>
      <c r="D9" s="6"/>
      <c r="E9" s="6"/>
      <c r="F9" s="6">
        <f>SUBTOTAL(4,F4:F7)</f>
        <v>120</v>
      </c>
      <c r="G9" s="6"/>
    </row>
    <row r="10" spans="1:7" outlineLevel="3" x14ac:dyDescent="0.3">
      <c r="A10" s="6" t="s">
        <v>151</v>
      </c>
      <c r="B10" s="6" t="s">
        <v>152</v>
      </c>
      <c r="C10" s="6">
        <v>173</v>
      </c>
      <c r="D10" s="6">
        <v>72</v>
      </c>
      <c r="E10" s="6" t="s">
        <v>153</v>
      </c>
      <c r="F10" s="6">
        <v>120</v>
      </c>
      <c r="G10" s="6">
        <v>77</v>
      </c>
    </row>
    <row r="11" spans="1:7" outlineLevel="3" x14ac:dyDescent="0.3">
      <c r="A11" s="6" t="s">
        <v>163</v>
      </c>
      <c r="B11" s="6" t="s">
        <v>152</v>
      </c>
      <c r="C11" s="6">
        <v>168</v>
      </c>
      <c r="D11" s="6">
        <v>72</v>
      </c>
      <c r="E11" s="6" t="s">
        <v>156</v>
      </c>
      <c r="F11" s="6">
        <v>126</v>
      </c>
      <c r="G11" s="6">
        <v>83</v>
      </c>
    </row>
    <row r="12" spans="1:7" outlineLevel="3" x14ac:dyDescent="0.3">
      <c r="A12" s="6" t="s">
        <v>164</v>
      </c>
      <c r="B12" s="6" t="s">
        <v>152</v>
      </c>
      <c r="C12" s="6">
        <v>160</v>
      </c>
      <c r="D12" s="6">
        <v>56</v>
      </c>
      <c r="E12" s="6" t="s">
        <v>165</v>
      </c>
      <c r="F12" s="6">
        <v>121</v>
      </c>
      <c r="G12" s="6">
        <v>76</v>
      </c>
    </row>
    <row r="13" spans="1:7" outlineLevel="3" x14ac:dyDescent="0.3">
      <c r="A13" s="6" t="s">
        <v>169</v>
      </c>
      <c r="B13" s="6" t="s">
        <v>152</v>
      </c>
      <c r="C13" s="6">
        <v>157</v>
      </c>
      <c r="D13" s="6">
        <v>55</v>
      </c>
      <c r="E13" s="6" t="s">
        <v>170</v>
      </c>
      <c r="F13" s="6">
        <v>118</v>
      </c>
      <c r="G13" s="6">
        <v>77</v>
      </c>
    </row>
    <row r="14" spans="1:7" outlineLevel="2" x14ac:dyDescent="0.3">
      <c r="A14" s="6"/>
      <c r="B14" s="34" t="s">
        <v>205</v>
      </c>
      <c r="C14" s="6"/>
      <c r="D14" s="6"/>
      <c r="E14" s="6"/>
      <c r="F14" s="6"/>
      <c r="G14" s="6">
        <f>SUBTOTAL(5,G10:G13)</f>
        <v>76</v>
      </c>
    </row>
    <row r="15" spans="1:7" outlineLevel="1" x14ac:dyDescent="0.3">
      <c r="A15" s="6"/>
      <c r="B15" s="34" t="s">
        <v>201</v>
      </c>
      <c r="C15" s="6"/>
      <c r="D15" s="6"/>
      <c r="E15" s="6"/>
      <c r="F15" s="6">
        <f>SUBTOTAL(4,F10:F13)</f>
        <v>126</v>
      </c>
      <c r="G15" s="6"/>
    </row>
    <row r="16" spans="1:7" outlineLevel="3" x14ac:dyDescent="0.3">
      <c r="A16" s="6" t="s">
        <v>154</v>
      </c>
      <c r="B16" s="6" t="s">
        <v>155</v>
      </c>
      <c r="C16" s="6">
        <v>183</v>
      </c>
      <c r="D16" s="6">
        <v>70</v>
      </c>
      <c r="E16" s="6" t="s">
        <v>156</v>
      </c>
      <c r="F16" s="6">
        <v>123</v>
      </c>
      <c r="G16" s="6">
        <v>82</v>
      </c>
    </row>
    <row r="17" spans="1:7" outlineLevel="3" x14ac:dyDescent="0.3">
      <c r="A17" s="6" t="s">
        <v>157</v>
      </c>
      <c r="B17" s="6" t="s">
        <v>155</v>
      </c>
      <c r="C17" s="6">
        <v>181</v>
      </c>
      <c r="D17" s="6">
        <v>96</v>
      </c>
      <c r="E17" s="6" t="s">
        <v>158</v>
      </c>
      <c r="F17" s="6">
        <v>142</v>
      </c>
      <c r="G17" s="6">
        <v>97</v>
      </c>
    </row>
    <row r="18" spans="1:7" outlineLevel="3" x14ac:dyDescent="0.3">
      <c r="A18" s="6" t="s">
        <v>166</v>
      </c>
      <c r="B18" s="6" t="s">
        <v>155</v>
      </c>
      <c r="C18" s="6">
        <v>173</v>
      </c>
      <c r="D18" s="6">
        <v>71</v>
      </c>
      <c r="E18" s="6" t="s">
        <v>167</v>
      </c>
      <c r="F18" s="6">
        <v>124</v>
      </c>
      <c r="G18" s="6">
        <v>82</v>
      </c>
    </row>
    <row r="19" spans="1:7" outlineLevel="3" x14ac:dyDescent="0.3">
      <c r="A19" s="6" t="s">
        <v>171</v>
      </c>
      <c r="B19" s="6" t="s">
        <v>155</v>
      </c>
      <c r="C19" s="6">
        <v>179</v>
      </c>
      <c r="D19" s="6">
        <v>69</v>
      </c>
      <c r="E19" s="6" t="s">
        <v>172</v>
      </c>
      <c r="F19" s="6">
        <v>124</v>
      </c>
      <c r="G19" s="6">
        <v>81</v>
      </c>
    </row>
    <row r="20" spans="1:7" outlineLevel="2" x14ac:dyDescent="0.3">
      <c r="A20" s="35"/>
      <c r="B20" s="36" t="s">
        <v>206</v>
      </c>
      <c r="C20" s="35"/>
      <c r="D20" s="35"/>
      <c r="E20" s="35"/>
      <c r="F20" s="35"/>
      <c r="G20" s="35">
        <f>SUBTOTAL(5,G16:G19)</f>
        <v>81</v>
      </c>
    </row>
    <row r="21" spans="1:7" outlineLevel="1" x14ac:dyDescent="0.3">
      <c r="A21" s="35"/>
      <c r="B21" s="36" t="s">
        <v>202</v>
      </c>
      <c r="C21" s="35"/>
      <c r="D21" s="35"/>
      <c r="E21" s="35"/>
      <c r="F21" s="35">
        <f>SUBTOTAL(4,F16:F19)</f>
        <v>142</v>
      </c>
      <c r="G21" s="35"/>
    </row>
    <row r="22" spans="1:7" x14ac:dyDescent="0.3">
      <c r="A22" s="35"/>
      <c r="B22" s="36" t="s">
        <v>207</v>
      </c>
      <c r="C22" s="35"/>
      <c r="D22" s="35"/>
      <c r="E22" s="35"/>
      <c r="F22" s="35"/>
      <c r="G22" s="35">
        <f>SUBTOTAL(5,G4:G19)</f>
        <v>69</v>
      </c>
    </row>
    <row r="23" spans="1:7" x14ac:dyDescent="0.3">
      <c r="A23" s="35"/>
      <c r="B23" s="36" t="s">
        <v>203</v>
      </c>
      <c r="C23" s="35"/>
      <c r="D23" s="35"/>
      <c r="E23" s="35"/>
      <c r="F23" s="35">
        <f>SUBTOTAL(4,F4:F19)</f>
        <v>142</v>
      </c>
      <c r="G23" s="35"/>
    </row>
  </sheetData>
  <sortState xmlns:xlrd2="http://schemas.microsoft.com/office/spreadsheetml/2017/richdata2" ref="A4:G19">
    <sortCondition ref="B4:B19"/>
  </sortState>
  <mergeCells count="1">
    <mergeCell ref="A1:G1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9"/>
  <sheetViews>
    <sheetView workbookViewId="0">
      <selection activeCell="F13" sqref="F13"/>
    </sheetView>
  </sheetViews>
  <sheetFormatPr defaultRowHeight="16.5" x14ac:dyDescent="0.3"/>
  <cols>
    <col min="6" max="6" width="11.625" customWidth="1"/>
  </cols>
  <sheetData>
    <row r="1" spans="1:4" ht="20.25" x14ac:dyDescent="0.3">
      <c r="A1" s="15" t="s">
        <v>173</v>
      </c>
      <c r="B1" s="15"/>
      <c r="C1" s="15"/>
      <c r="D1" s="15"/>
    </row>
    <row r="3" spans="1:4" x14ac:dyDescent="0.3">
      <c r="A3" s="37" t="s">
        <v>19</v>
      </c>
      <c r="B3" s="37" t="s">
        <v>174</v>
      </c>
      <c r="C3" s="37" t="s">
        <v>175</v>
      </c>
      <c r="D3" s="37" t="s">
        <v>176</v>
      </c>
    </row>
    <row r="4" spans="1:4" x14ac:dyDescent="0.3">
      <c r="A4" s="6" t="s">
        <v>177</v>
      </c>
      <c r="B4" s="6">
        <v>59.99</v>
      </c>
      <c r="C4" s="6">
        <v>19.03</v>
      </c>
      <c r="D4" s="6">
        <f>B4+C4</f>
        <v>79.02000000000001</v>
      </c>
    </row>
    <row r="5" spans="1:4" x14ac:dyDescent="0.3">
      <c r="A5" s="6" t="s">
        <v>178</v>
      </c>
      <c r="B5" s="6">
        <v>59.99</v>
      </c>
      <c r="C5" s="6">
        <v>20.03</v>
      </c>
      <c r="D5" s="6">
        <f t="shared" ref="D5:D9" si="0">B5+C5</f>
        <v>80.02000000000001</v>
      </c>
    </row>
    <row r="6" spans="1:4" x14ac:dyDescent="0.3">
      <c r="A6" s="6" t="s">
        <v>179</v>
      </c>
      <c r="B6" s="6">
        <v>84.96</v>
      </c>
      <c r="C6" s="6">
        <v>25.61</v>
      </c>
      <c r="D6" s="6">
        <f t="shared" si="0"/>
        <v>110.57</v>
      </c>
    </row>
    <row r="7" spans="1:4" x14ac:dyDescent="0.3">
      <c r="A7" s="6" t="s">
        <v>180</v>
      </c>
      <c r="B7" s="6">
        <v>84.99</v>
      </c>
      <c r="C7" s="6">
        <v>25.63</v>
      </c>
      <c r="D7" s="6">
        <f t="shared" si="0"/>
        <v>110.61999999999999</v>
      </c>
    </row>
    <row r="8" spans="1:4" x14ac:dyDescent="0.3">
      <c r="A8" s="6" t="s">
        <v>181</v>
      </c>
      <c r="B8" s="6">
        <v>109.71</v>
      </c>
      <c r="C8" s="6">
        <v>40.119999999999997</v>
      </c>
      <c r="D8" s="6">
        <f t="shared" si="0"/>
        <v>149.82999999999998</v>
      </c>
    </row>
    <row r="9" spans="1:4" x14ac:dyDescent="0.3">
      <c r="A9" s="6" t="s">
        <v>182</v>
      </c>
      <c r="B9" s="6">
        <v>109.78</v>
      </c>
      <c r="C9" s="6">
        <v>40.18</v>
      </c>
      <c r="D9" s="6">
        <f t="shared" si="0"/>
        <v>149.96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Button 1">
              <controlPr defaultSize="0" print="0" autoFill="0" autoPict="0" macro="[0]!서식">
                <anchor moveWithCells="1" siz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opLeftCell="A4" workbookViewId="0">
      <selection activeCell="I22" sqref="I22"/>
    </sheetView>
  </sheetViews>
  <sheetFormatPr defaultRowHeight="16.5" x14ac:dyDescent="0.3"/>
  <cols>
    <col min="1" max="1" width="11" bestFit="1" customWidth="1"/>
  </cols>
  <sheetData>
    <row r="1" spans="1:5" ht="20.25" x14ac:dyDescent="0.3">
      <c r="A1" s="15" t="s">
        <v>183</v>
      </c>
      <c r="B1" s="15"/>
      <c r="C1" s="15"/>
      <c r="D1" s="15"/>
      <c r="E1" s="15"/>
    </row>
    <row r="3" spans="1:5" x14ac:dyDescent="0.3">
      <c r="A3" s="6" t="s">
        <v>184</v>
      </c>
      <c r="B3" s="6" t="s">
        <v>185</v>
      </c>
      <c r="C3" s="6" t="s">
        <v>186</v>
      </c>
      <c r="D3" s="6" t="s">
        <v>187</v>
      </c>
      <c r="E3" s="6" t="s">
        <v>132</v>
      </c>
    </row>
    <row r="4" spans="1:5" x14ac:dyDescent="0.3">
      <c r="A4" s="6" t="s">
        <v>188</v>
      </c>
      <c r="B4" s="13">
        <v>6800</v>
      </c>
      <c r="C4" s="13">
        <v>120</v>
      </c>
      <c r="D4" s="13">
        <v>112</v>
      </c>
      <c r="E4" s="13">
        <f>C4-D4</f>
        <v>8</v>
      </c>
    </row>
    <row r="5" spans="1:5" x14ac:dyDescent="0.3">
      <c r="A5" s="6" t="s">
        <v>189</v>
      </c>
      <c r="B5" s="13">
        <v>5750</v>
      </c>
      <c r="C5" s="13">
        <v>150</v>
      </c>
      <c r="D5" s="13">
        <v>128</v>
      </c>
      <c r="E5" s="13">
        <f t="shared" ref="E5:E10" si="0">C5-D5</f>
        <v>22</v>
      </c>
    </row>
    <row r="6" spans="1:5" x14ac:dyDescent="0.3">
      <c r="A6" s="6" t="s">
        <v>190</v>
      </c>
      <c r="B6" s="13">
        <v>7900</v>
      </c>
      <c r="C6" s="13">
        <v>100</v>
      </c>
      <c r="D6" s="13">
        <v>79</v>
      </c>
      <c r="E6" s="13">
        <f t="shared" si="0"/>
        <v>21</v>
      </c>
    </row>
    <row r="7" spans="1:5" x14ac:dyDescent="0.3">
      <c r="A7" s="6" t="s">
        <v>191</v>
      </c>
      <c r="B7" s="13">
        <v>8200</v>
      </c>
      <c r="C7" s="13">
        <v>80</v>
      </c>
      <c r="D7" s="13">
        <v>61</v>
      </c>
      <c r="E7" s="13">
        <f t="shared" si="0"/>
        <v>19</v>
      </c>
    </row>
    <row r="8" spans="1:5" x14ac:dyDescent="0.3">
      <c r="A8" s="6" t="s">
        <v>192</v>
      </c>
      <c r="B8" s="13">
        <v>4900</v>
      </c>
      <c r="C8" s="13">
        <v>220</v>
      </c>
      <c r="D8" s="13">
        <v>208</v>
      </c>
      <c r="E8" s="13">
        <f t="shared" si="0"/>
        <v>12</v>
      </c>
    </row>
    <row r="9" spans="1:5" x14ac:dyDescent="0.3">
      <c r="A9" s="6" t="s">
        <v>193</v>
      </c>
      <c r="B9" s="13">
        <v>3550</v>
      </c>
      <c r="C9" s="13">
        <v>200</v>
      </c>
      <c r="D9" s="13">
        <v>184</v>
      </c>
      <c r="E9" s="13">
        <f t="shared" si="0"/>
        <v>16</v>
      </c>
    </row>
    <row r="10" spans="1:5" x14ac:dyDescent="0.3">
      <c r="A10" s="6" t="s">
        <v>194</v>
      </c>
      <c r="B10" s="13">
        <v>37100</v>
      </c>
      <c r="C10" s="13">
        <v>870</v>
      </c>
      <c r="D10" s="13">
        <v>772</v>
      </c>
      <c r="E10" s="13">
        <f t="shared" si="0"/>
        <v>98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4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결제액</vt:lpstr>
      <vt:lpstr>누적포인트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시은 이</cp:lastModifiedBy>
  <dcterms:created xsi:type="dcterms:W3CDTF">2023-04-27T08:01:32Z</dcterms:created>
  <dcterms:modified xsi:type="dcterms:W3CDTF">2026-06-28T02:06:07Z</dcterms:modified>
</cp:coreProperties>
</file>