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ye\Documents\"/>
    </mc:Choice>
  </mc:AlternateContent>
  <xr:revisionPtr revIDLastSave="0" documentId="13_ncr:1_{D9C2728A-0027-4C3A-A70B-219A6A0F7973}" xr6:coauthVersionLast="47" xr6:coauthVersionMax="47" xr10:uidLastSave="{00000000-0000-0000-0000-000000000000}"/>
  <bookViews>
    <workbookView xWindow="-120" yWindow="-120" windowWidth="29040" windowHeight="15840" xr2:uid="{CC95DF8D-C961-45E5-A26A-A154F32E8CA0}"/>
  </bookViews>
  <sheets>
    <sheet name="Sheet1" sheetId="1" r:id="rId1"/>
  </sheets>
  <definedNames>
    <definedName name="근무지">Sheet1!$H$5:$H$12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6" i="1"/>
  <c r="J7" i="1"/>
  <c r="J8" i="1"/>
  <c r="J9" i="1"/>
  <c r="J10" i="1"/>
  <c r="J11" i="1"/>
  <c r="J12" i="1"/>
  <c r="J5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<sst xmlns="http://schemas.openxmlformats.org/spreadsheetml/2006/main" count="52" uniqueCount="42">
  <si>
    <t>결
재`</t>
    <phoneticPr fontId="1" type="noConversion"/>
  </si>
  <si>
    <t>담당</t>
    <phoneticPr fontId="1" type="noConversion"/>
  </si>
  <si>
    <t>팀장</t>
    <phoneticPr fontId="1" type="noConversion"/>
  </si>
  <si>
    <t>사장</t>
    <phoneticPr fontId="1" type="noConversion"/>
  </si>
  <si>
    <t xml:space="preserve">  </t>
    <phoneticPr fontId="1" type="noConversion"/>
  </si>
  <si>
    <t>관리번호</t>
    <phoneticPr fontId="1" type="noConversion"/>
  </si>
  <si>
    <t>TO1-2</t>
    <phoneticPr fontId="1" type="noConversion"/>
  </si>
  <si>
    <t>CO1-3</t>
    <phoneticPr fontId="1" type="noConversion"/>
  </si>
  <si>
    <t>CO2-2</t>
    <phoneticPr fontId="1" type="noConversion"/>
  </si>
  <si>
    <t>EO1-2</t>
    <phoneticPr fontId="1" type="noConversion"/>
  </si>
  <si>
    <t>TO2-3</t>
    <phoneticPr fontId="1" type="noConversion"/>
  </si>
  <si>
    <t>EO2-3</t>
    <phoneticPr fontId="1" type="noConversion"/>
  </si>
  <si>
    <t>CO3-2</t>
    <phoneticPr fontId="1" type="noConversion"/>
  </si>
  <si>
    <t>TO3-2</t>
    <phoneticPr fontId="1" type="noConversion"/>
  </si>
  <si>
    <t>업무구분</t>
    <phoneticPr fontId="1" type="noConversion"/>
  </si>
  <si>
    <t>여행안내</t>
    <phoneticPr fontId="1" type="noConversion"/>
  </si>
  <si>
    <t>IT컨설팅</t>
    <phoneticPr fontId="1" type="noConversion"/>
  </si>
  <si>
    <t>전기기술</t>
    <phoneticPr fontId="1" type="noConversion"/>
  </si>
  <si>
    <t>이름</t>
    <phoneticPr fontId="1" type="noConversion"/>
  </si>
  <si>
    <t>이우주</t>
  </si>
  <si>
    <t>이우주</t>
    <phoneticPr fontId="1" type="noConversion"/>
  </si>
  <si>
    <t>김나라</t>
    <phoneticPr fontId="1" type="noConversion"/>
  </si>
  <si>
    <t>박진수</t>
    <phoneticPr fontId="1" type="noConversion"/>
  </si>
  <si>
    <t>최주호</t>
    <phoneticPr fontId="1" type="noConversion"/>
  </si>
  <si>
    <t>장영수</t>
    <phoneticPr fontId="1" type="noConversion"/>
  </si>
  <si>
    <t>신미래</t>
    <phoneticPr fontId="1" type="noConversion"/>
  </si>
  <si>
    <t>정미주</t>
    <phoneticPr fontId="1" type="noConversion"/>
  </si>
  <si>
    <t>김호영</t>
    <phoneticPr fontId="1" type="noConversion"/>
  </si>
  <si>
    <t>급여
(시간당)</t>
    <phoneticPr fontId="1" type="noConversion"/>
  </si>
  <si>
    <t>근무시간</t>
    <phoneticPr fontId="1" type="noConversion"/>
  </si>
  <si>
    <t>계약일</t>
    <phoneticPr fontId="1" type="noConversion"/>
  </si>
  <si>
    <t>근무지</t>
    <phoneticPr fontId="1" type="noConversion"/>
  </si>
  <si>
    <t>경주</t>
    <phoneticPr fontId="1" type="noConversion"/>
  </si>
  <si>
    <t>서울</t>
    <phoneticPr fontId="1" type="noConversion"/>
  </si>
  <si>
    <t>대전</t>
    <phoneticPr fontId="1" type="noConversion"/>
  </si>
  <si>
    <t>광주</t>
    <phoneticPr fontId="1" type="noConversion"/>
  </si>
  <si>
    <t>천안</t>
    <phoneticPr fontId="1" type="noConversion"/>
  </si>
  <si>
    <t>계약만료일</t>
    <phoneticPr fontId="1" type="noConversion"/>
  </si>
  <si>
    <t>총급여</t>
    <phoneticPr fontId="1" type="noConversion"/>
  </si>
  <si>
    <t>여행안내 급여(시간당) 평균</t>
    <phoneticPr fontId="1" type="noConversion"/>
  </si>
  <si>
    <t>근무지 서울의 평균 근무시간</t>
    <phoneticPr fontId="1" type="noConversion"/>
  </si>
  <si>
    <t>두 번째로 높은 급여(시간당)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</si>
</sst>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8" formatCode="0&quot;H&quot;"/>
    <numFmt numFmtId="179" formatCode="_-* #,##0.0_-;\-* #,##0.0_-;_-* &quot;-&quot;?_-;_-@_-"/>
  </numFmts>
  <fonts count="3" x14ac:knownFonts="1">
    <font>
      <sz val="11"/>
      <color theme="1"/>
      <name val="굴림"/>
      <family val="2"/>
      <charset val="129"/>
    </font>
    <font>
      <sz val="8"/>
      <name val="굴림"/>
      <family val="2"/>
      <charset val="129"/>
    </font>
    <font>
      <sz val="11"/>
      <color theme="1"/>
      <name val="굴림"/>
      <family val="2"/>
      <charset val="129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14" fontId="0" fillId="0" borderId="4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38098</xdr:colOff>
      <xdr:row>0</xdr:row>
      <xdr:rowOff>76201</xdr:rowOff>
    </xdr:from>
    <xdr:to>
      <xdr:col>6</xdr:col>
      <xdr:colOff>581025</xdr:colOff>
      <xdr:row>2</xdr:row>
      <xdr:rowOff>95250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D13D962-9DD0-A6F4-B386-8B51038B8BE4}"/>
            </a:ext>
          </a:extLst>
        </xdr:cNvPr>
        <xdr:cNvSpPr/>
      </xdr:nvSpPr>
      <xdr:spPr>
        <a:xfrm>
          <a:off x="161923" y="76201"/>
          <a:ext cx="3971927" cy="361949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전문인력 파견업무 관리현황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B231B-E596-4A65-8F54-3A022A45944D}">
  <dimension ref="B1:K14"/>
  <sheetViews>
    <sheetView tabSelected="1" workbookViewId="0">
      <selection activeCell="J33" sqref="J33"/>
    </sheetView>
  </sheetViews>
  <sheetFormatPr defaultRowHeight="13.5" x14ac:dyDescent="0.15"/>
  <cols>
    <col min="1" max="1" width="1.625" customWidth="1"/>
    <col min="5" max="5" width="10.5" customWidth="1"/>
    <col min="7" max="7" width="14.125" customWidth="1"/>
    <col min="8" max="8" width="9" customWidth="1"/>
    <col min="9" max="9" width="14.875" customWidth="1"/>
    <col min="10" max="10" width="17.75" customWidth="1"/>
  </cols>
  <sheetData>
    <row r="1" spans="2:11" x14ac:dyDescent="0.15">
      <c r="H1" s="14" t="s">
        <v>0</v>
      </c>
      <c r="I1" s="15" t="s">
        <v>1</v>
      </c>
      <c r="J1" s="16" t="s">
        <v>2</v>
      </c>
      <c r="K1" s="17" t="s">
        <v>3</v>
      </c>
    </row>
    <row r="2" spans="2:11" x14ac:dyDescent="0.15">
      <c r="H2" s="2"/>
      <c r="I2" s="6"/>
      <c r="J2" s="9"/>
      <c r="K2" s="12"/>
    </row>
    <row r="3" spans="2:11" ht="14.25" thickBot="1" x14ac:dyDescent="0.2">
      <c r="H3" s="18"/>
      <c r="I3" s="19"/>
      <c r="J3" s="20"/>
      <c r="K3" s="13"/>
    </row>
    <row r="4" spans="2:11" ht="27.75" thickBot="1" x14ac:dyDescent="0.2">
      <c r="B4" s="28" t="s">
        <v>5</v>
      </c>
      <c r="C4" s="29" t="s">
        <v>14</v>
      </c>
      <c r="D4" s="29" t="s">
        <v>18</v>
      </c>
      <c r="E4" s="30" t="s">
        <v>28</v>
      </c>
      <c r="F4" s="29" t="s">
        <v>29</v>
      </c>
      <c r="G4" s="29" t="s">
        <v>30</v>
      </c>
      <c r="H4" s="29" t="s">
        <v>31</v>
      </c>
      <c r="I4" s="29" t="s">
        <v>37</v>
      </c>
      <c r="J4" s="31" t="s">
        <v>38</v>
      </c>
    </row>
    <row r="5" spans="2:11" ht="14.25" thickBot="1" x14ac:dyDescent="0.2">
      <c r="B5" s="15" t="s">
        <v>6</v>
      </c>
      <c r="C5" s="16" t="s">
        <v>15</v>
      </c>
      <c r="D5" s="16" t="s">
        <v>20</v>
      </c>
      <c r="E5" s="32">
        <v>55000</v>
      </c>
      <c r="F5" s="33">
        <v>5</v>
      </c>
      <c r="G5" s="34">
        <v>43666</v>
      </c>
      <c r="H5" s="16" t="s">
        <v>32</v>
      </c>
      <c r="I5" s="34">
        <f t="shared" ref="I5:I12" si="0">G5+RIGHT(B5,1)*30*12</f>
        <v>44386</v>
      </c>
      <c r="J5" s="35">
        <f>E5*F5*20*IF(H5="서울",1,1.1)</f>
        <v>6050000.0000000009</v>
      </c>
    </row>
    <row r="6" spans="2:11" ht="14.25" thickBot="1" x14ac:dyDescent="0.2">
      <c r="B6" s="4" t="s">
        <v>7</v>
      </c>
      <c r="C6" s="7" t="s">
        <v>16</v>
      </c>
      <c r="D6" s="7" t="s">
        <v>21</v>
      </c>
      <c r="E6" s="25">
        <v>72000</v>
      </c>
      <c r="F6" s="26">
        <v>6</v>
      </c>
      <c r="G6" s="21">
        <v>43454</v>
      </c>
      <c r="H6" s="7" t="s">
        <v>33</v>
      </c>
      <c r="I6" s="21">
        <f t="shared" si="0"/>
        <v>44534</v>
      </c>
      <c r="J6" s="35">
        <f t="shared" ref="J6:J12" si="1">E6*F6*20*IF(H6="서울",1,1.1)</f>
        <v>8640000</v>
      </c>
    </row>
    <row r="7" spans="2:11" ht="14.25" thickBot="1" x14ac:dyDescent="0.2">
      <c r="B7" s="4" t="s">
        <v>8</v>
      </c>
      <c r="C7" s="7" t="s">
        <v>16</v>
      </c>
      <c r="D7" s="7" t="s">
        <v>22</v>
      </c>
      <c r="E7" s="25">
        <v>80000</v>
      </c>
      <c r="F7" s="26">
        <v>5</v>
      </c>
      <c r="G7" s="21">
        <v>43910</v>
      </c>
      <c r="H7" s="7" t="s">
        <v>34</v>
      </c>
      <c r="I7" s="21">
        <f t="shared" si="0"/>
        <v>44630</v>
      </c>
      <c r="J7" s="35">
        <f t="shared" si="1"/>
        <v>8800000</v>
      </c>
    </row>
    <row r="8" spans="2:11" ht="14.25" thickBot="1" x14ac:dyDescent="0.2">
      <c r="B8" s="4" t="s">
        <v>9</v>
      </c>
      <c r="C8" s="7" t="s">
        <v>17</v>
      </c>
      <c r="D8" s="7" t="s">
        <v>23</v>
      </c>
      <c r="E8" s="25">
        <v>65000</v>
      </c>
      <c r="F8" s="26">
        <v>5</v>
      </c>
      <c r="G8" s="21">
        <v>43605</v>
      </c>
      <c r="H8" s="7" t="s">
        <v>33</v>
      </c>
      <c r="I8" s="21">
        <f t="shared" si="0"/>
        <v>44325</v>
      </c>
      <c r="J8" s="35">
        <f t="shared" si="1"/>
        <v>6500000</v>
      </c>
    </row>
    <row r="9" spans="2:11" ht="14.25" thickBot="1" x14ac:dyDescent="0.2">
      <c r="B9" s="4" t="s">
        <v>10</v>
      </c>
      <c r="C9" s="7" t="s">
        <v>15</v>
      </c>
      <c r="D9" s="7" t="s">
        <v>24</v>
      </c>
      <c r="E9" s="25">
        <v>54000</v>
      </c>
      <c r="F9" s="26">
        <v>7</v>
      </c>
      <c r="G9" s="21">
        <v>43728</v>
      </c>
      <c r="H9" s="7" t="s">
        <v>35</v>
      </c>
      <c r="I9" s="21">
        <f t="shared" si="0"/>
        <v>44808</v>
      </c>
      <c r="J9" s="35">
        <f t="shared" si="1"/>
        <v>8316000.0000000009</v>
      </c>
      <c r="K9" t="s">
        <v>4</v>
      </c>
    </row>
    <row r="10" spans="2:11" ht="14.25" thickBot="1" x14ac:dyDescent="0.2">
      <c r="B10" s="4" t="s">
        <v>11</v>
      </c>
      <c r="C10" s="7" t="s">
        <v>17</v>
      </c>
      <c r="D10" s="7" t="s">
        <v>25</v>
      </c>
      <c r="E10" s="25">
        <v>58000</v>
      </c>
      <c r="F10" s="26">
        <v>6</v>
      </c>
      <c r="G10" s="21">
        <v>43789</v>
      </c>
      <c r="H10" s="7" t="s">
        <v>36</v>
      </c>
      <c r="I10" s="21">
        <f t="shared" si="0"/>
        <v>44869</v>
      </c>
      <c r="J10" s="35">
        <f t="shared" si="1"/>
        <v>7656000.0000000009</v>
      </c>
    </row>
    <row r="11" spans="2:11" ht="14.25" thickBot="1" x14ac:dyDescent="0.2">
      <c r="B11" s="4" t="s">
        <v>12</v>
      </c>
      <c r="C11" s="7" t="s">
        <v>16</v>
      </c>
      <c r="D11" s="7" t="s">
        <v>26</v>
      </c>
      <c r="E11" s="25">
        <v>63000</v>
      </c>
      <c r="F11" s="26">
        <v>4</v>
      </c>
      <c r="G11" s="21">
        <v>43424</v>
      </c>
      <c r="H11" s="7" t="s">
        <v>34</v>
      </c>
      <c r="I11" s="21">
        <f t="shared" si="0"/>
        <v>44144</v>
      </c>
      <c r="J11" s="35">
        <f t="shared" si="1"/>
        <v>5544000</v>
      </c>
    </row>
    <row r="12" spans="2:11" x14ac:dyDescent="0.15">
      <c r="B12" s="4" t="s">
        <v>13</v>
      </c>
      <c r="C12" s="7" t="s">
        <v>15</v>
      </c>
      <c r="D12" s="7" t="s">
        <v>27</v>
      </c>
      <c r="E12" s="25">
        <v>55000</v>
      </c>
      <c r="F12" s="26">
        <v>5</v>
      </c>
      <c r="G12" s="21">
        <v>43516</v>
      </c>
      <c r="H12" s="7" t="s">
        <v>33</v>
      </c>
      <c r="I12" s="21">
        <f t="shared" si="0"/>
        <v>44236</v>
      </c>
      <c r="J12" s="35">
        <f t="shared" si="1"/>
        <v>5500000</v>
      </c>
    </row>
    <row r="13" spans="2:11" x14ac:dyDescent="0.15">
      <c r="B13" s="5" t="s">
        <v>39</v>
      </c>
      <c r="C13" s="1"/>
      <c r="D13" s="1"/>
      <c r="E13" s="7">
        <f>ROUND(,- 2)+DAVERAGE(B4:J12,E4,C4:C5)</f>
        <v>54666.666666666664</v>
      </c>
      <c r="F13" s="36"/>
      <c r="G13" s="2" t="s">
        <v>41</v>
      </c>
      <c r="H13" s="22"/>
      <c r="I13" s="23"/>
      <c r="J13" s="10">
        <f>LARGE(E5:E12,2)</f>
        <v>72000</v>
      </c>
    </row>
    <row r="14" spans="2:11" ht="14.25" thickBot="1" x14ac:dyDescent="0.2">
      <c r="B14" s="24" t="s">
        <v>40</v>
      </c>
      <c r="C14" s="27"/>
      <c r="D14" s="27"/>
      <c r="E14" s="3">
        <f>SUMIF(근무지,SUMIF(근무지,"서울",F5:F12)/COUNTIF(근무지,"서울"))</f>
        <v>0</v>
      </c>
      <c r="F14" s="37"/>
      <c r="G14" s="8" t="s">
        <v>18</v>
      </c>
      <c r="H14" s="8" t="s">
        <v>19</v>
      </c>
      <c r="I14" s="8" t="s">
        <v>31</v>
      </c>
      <c r="J14" s="11" t="str">
        <f>VLOOKUP(H14,D5:J12,5,FALSE)</f>
        <v>경주</v>
      </c>
    </row>
  </sheetData>
  <mergeCells count="8">
    <mergeCell ref="H1:H3"/>
    <mergeCell ref="I2:I3"/>
    <mergeCell ref="J2:J3"/>
    <mergeCell ref="K2:K3"/>
    <mergeCell ref="B14:D14"/>
    <mergeCell ref="B13:D13"/>
    <mergeCell ref="G13:I13"/>
    <mergeCell ref="F13:F14"/>
  </mergeCells>
  <phoneticPr fontId="1" type="noConversion"/>
  <conditionalFormatting sqref="E5:E12">
    <cfRule type="dataBar" priority="2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{0392B639-57A4-483C-A92D-5CFBBCA49C46}</x14:id>
        </ext>
      </extLst>
    </cfRule>
  </conditionalFormatting>
  <conditionalFormatting sqref="B5:J12">
    <cfRule type="expression" dxfId="0" priority="1">
      <formula>$F5&gt;=6</formula>
    </cfRule>
  </conditionalFormatting>
  <dataValidations count="1">
    <dataValidation type="list" allowBlank="1" showInputMessage="1" showErrorMessage="1" sqref="H14" xr:uid="{108755F3-78F3-4FB9-851C-CED88A166D75}">
      <formula1>$D$5:$D$12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92B639-57A4-483C-A92D-5CFBBCA49C46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E5:E12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근무지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Youngung So</dc:creator>
  <cp:lastModifiedBy>Youngung So</cp:lastModifiedBy>
  <dcterms:created xsi:type="dcterms:W3CDTF">2024-07-14T06:17:38Z</dcterms:created>
  <dcterms:modified xsi:type="dcterms:W3CDTF">2024-07-15T11:29:28Z</dcterms:modified>
</cp:coreProperties>
</file>