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ycom\OneDrive\바탕 화면\"/>
    </mc:Choice>
  </mc:AlternateContent>
  <xr:revisionPtr revIDLastSave="0" documentId="8_{BE4BF570-4F9E-4BBB-A569-B09C553C812C}" xr6:coauthVersionLast="47" xr6:coauthVersionMax="47" xr10:uidLastSave="{00000000-0000-0000-0000-000000000000}"/>
  <bookViews>
    <workbookView xWindow="-98" yWindow="-98" windowWidth="24196" windowHeight="14476" firstSheet="1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'기본작업-3'!$B$3:$H$17</definedName>
    <definedName name="거래빈도승수">'분석작업-1'!$D$15</definedName>
    <definedName name="빈도포인트합계">'분석작업-1'!$I$13</definedName>
    <definedName name="총포인트합계">'분석작업-1'!$J$13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7" l="1"/>
  <c r="O6" i="7"/>
  <c r="O7" i="7"/>
  <c r="O8" i="7"/>
  <c r="O9" i="7"/>
  <c r="O10" i="7"/>
  <c r="O4" i="7"/>
  <c r="D35" i="4"/>
  <c r="D34" i="4"/>
  <c r="D33" i="4"/>
  <c r="D32" i="4"/>
  <c r="D31" i="4"/>
  <c r="D30" i="4"/>
  <c r="D29" i="4"/>
  <c r="D28" i="4"/>
  <c r="I27" i="4"/>
  <c r="D18" i="4"/>
  <c r="D19" i="4"/>
  <c r="D20" i="4"/>
  <c r="D21" i="4"/>
  <c r="D22" i="4"/>
  <c r="D23" i="4"/>
  <c r="D24" i="4"/>
  <c r="D17" i="4"/>
  <c r="I13" i="4"/>
  <c r="D13" i="4"/>
  <c r="E12" i="2"/>
  <c r="F12" i="2"/>
  <c r="D12" i="2"/>
  <c r="E12" i="6" l="1"/>
  <c r="F12" i="6"/>
  <c r="G12" i="6"/>
  <c r="D12" i="6"/>
  <c r="H5" i="6"/>
  <c r="H6" i="6"/>
  <c r="H7" i="6"/>
  <c r="H8" i="6"/>
  <c r="H12" i="6" s="1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G4" i="5"/>
  <c r="G13" i="5" s="1"/>
  <c r="F5" i="5"/>
  <c r="F6" i="5"/>
  <c r="F7" i="5"/>
  <c r="G7" i="5" s="1"/>
  <c r="F8" i="5"/>
  <c r="G8" i="5" s="1"/>
  <c r="F9" i="5"/>
  <c r="G9" i="5" s="1"/>
  <c r="F10" i="5"/>
  <c r="G10" i="5" s="1"/>
  <c r="F11" i="5"/>
  <c r="G11" i="5" s="1"/>
  <c r="F12" i="5"/>
  <c r="G12" i="5" s="1"/>
  <c r="J12" i="5" s="1"/>
  <c r="F4" i="5"/>
  <c r="J7" i="5" l="1"/>
  <c r="I13" i="5"/>
  <c r="J8" i="5"/>
  <c r="J11" i="5"/>
  <c r="J6" i="5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mycom</author>
  </authors>
  <commentList>
    <comment ref="G7" authorId="0" shapeId="0" xr:uid="{DD3C04D4-F948-4E0D-B683-D2B849ED6FEA}">
      <text>
        <r>
          <rPr>
            <sz val="9"/>
            <color indexed="81"/>
            <rFont val="돋움"/>
            <family val="3"/>
            <charset val="129"/>
          </rPr>
          <t>판매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장비</t>
        </r>
      </text>
    </comment>
  </commentList>
</comments>
</file>

<file path=xl/sharedStrings.xml><?xml version="1.0" encoding="utf-8"?>
<sst xmlns="http://schemas.openxmlformats.org/spreadsheetml/2006/main" count="393" uniqueCount="280">
  <si>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</si>
  <si>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</si>
  <si>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</si>
  <si>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</si>
  <si>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</si>
  <si>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</si>
  <si>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</si>
  <si>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</si>
  <si>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</si>
  <si>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</si>
  <si>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</si>
  <si>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</si>
  <si>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</si>
  <si>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</si>
  <si>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</si>
  <si>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</si>
  <si>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</si>
  <si>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</si>
  <si>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</si>
  <si>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</si>
  <si>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</si>
  <si>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</si>
  <si>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</si>
  <si>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</si>
  <si>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</si>
  <si>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</si>
  <si>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</si>
  <si>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</si>
  <si>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</si>
  <si>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</si>
  <si>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</si>
  <si>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</si>
  <si>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</si>
  <si>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</si>
  <si>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</si>
  <si>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</si>
  <si>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</si>
  <si>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</si>
  <si>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</si>
  <si>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</si>
  <si>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</si>
  <si>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</si>
  <si>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</si>
  <si>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</si>
  <si>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</si>
  <si>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</si>
  <si>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</si>
  <si>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</si>
  <si>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</si>
  <si>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</si>
  <si>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</si>
  <si>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</si>
  <si>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</si>
  <si>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</si>
  <si>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</si>
  <si>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</si>
  <si>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</si>
  <si>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</si>
  <si>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</si>
  <si>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</si>
  <si>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</si>
  <si>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</si>
  <si>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</si>
  <si>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</si>
  <si>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</si>
  <si>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</si>
  <si>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</si>
  <si>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</si>
  <si>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</si>
  <si>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</si>
  <si>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</si>
  <si>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</si>
  <si>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</si>
  <si>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</si>
  <si>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</si>
  <si>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</si>
  <si>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</si>
  <si>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</si>
  <si>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</si>
  <si>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</si>
  <si>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</si>
  <si>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</si>
  <si>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</si>
  <si>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</si>
  <si>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</si>
  <si>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</si>
  <si>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</si>
  <si>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</si>
  <si>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</si>
  <si>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</si>
  <si>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</si>
  <si>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</si>
  <si>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</si>
  <si>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</si>
  <si>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</si>
  <si>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</si>
  <si>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</si>
  <si>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</si>
  <si>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</si>
  <si>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</si>
  <si>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</si>
  <si>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</si>
  <si>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</si>
  <si>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</si>
  <si>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</si>
  <si>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</si>
  <si>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</si>
  <si>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</si>
  <si>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</si>
  <si>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</si>
  <si>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</si>
  <si>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</si>
  <si>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</si>
  <si>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</si>
  <si>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</si>
  <si>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</si>
  <si>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</si>
  <si>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</si>
  <si>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</si>
  <si>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</si>
  <si>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</si>
  <si>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</si>
  <si>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</si>
  <si>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</si>
  <si>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</si>
  <si>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</si>
  <si>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</si>
  <si>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</si>
  <si>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</si>
  <si>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</si>
  <si>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</si>
  <si>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</si>
  <si>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</si>
  <si>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</si>
  <si>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</si>
  <si>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</si>
  <si>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</si>
  <si>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</si>
  <si>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</si>
  <si>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</si>
  <si>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</si>
  <si>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</si>
  <si>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</si>
  <si>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</si>
  <si>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</si>
  <si>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</si>
  <si>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</si>
  <si>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</si>
  <si>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</si>
  <si>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</si>
  <si>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</si>
  <si>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</si>
  <si>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</si>
  <si>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</si>
  <si>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</si>
  <si>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</si>
  <si>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</si>
  <si>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</si>
  <si>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</si>
  <si>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</si>
  <si>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</si>
  <si>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</si>
  <si>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</si>
  <si>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</si>
  <si>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</si>
  <si>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</si>
  <si>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</si>
  <si>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</si>
  <si>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</si>
  <si>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</si>
  <si>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</si>
  <si>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</si>
  <si>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</si>
  <si>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</si>
  <si>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</si>
  <si>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</si>
  <si>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</si>
  <si>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</si>
  <si>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</si>
  <si>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</si>
  <si>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</si>
  <si>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</si>
  <si>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</si>
  <si>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</si>
  <si>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</si>
  <si>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</si>
  <si>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</si>
  <si>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</si>
  <si>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</si>
  <si>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</si>
  <si>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</si>
  <si>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</si>
  <si>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</si>
  <si>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</si>
  <si>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</si>
  <si>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</si>
  <si>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</si>
  <si>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</si>
  <si>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</si>
  <si>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</si>
  <si>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</si>
  <si>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</si>
  <si>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</si>
  <si>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</si>
  <si>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</si>
  <si>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</si>
  <si>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</si>
  <si>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</si>
  <si>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</si>
  <si>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</si>
  <si>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</si>
  <si>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</si>
  <si>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</si>
  <si>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</si>
  <si>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</si>
  <si>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</si>
  <si>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</si>
  <si>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</si>
  <si>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</si>
  <si>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</si>
  <si>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</si>
  <si>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</si>
  <si>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</si>
  <si>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</si>
  <si>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</si>
  <si>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</si>
  <si>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</si>
  <si>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</si>
  <si>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</si>
  <si>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</si>
  <si>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</si>
  <si>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</si>
  <si>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</si>
  <si>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</si>
  <si>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</si>
  <si>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</si>
  <si>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</si>
  <si>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</si>
  <si>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</si>
  <si>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</si>
  <si>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</si>
  <si>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</si>
  <si>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</si>
  <si>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</si>
  <si>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</si>
  <si>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</si>
  <si>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건물이름</t>
    <phoneticPr fontId="1" type="noConversion"/>
  </si>
  <si>
    <t>건물번호</t>
    <phoneticPr fontId="1" type="noConversion"/>
  </si>
  <si>
    <t>건물주번호</t>
    <phoneticPr fontId="1" type="noConversion"/>
  </si>
  <si>
    <t>월세금액</t>
    <phoneticPr fontId="1" type="noConversion"/>
  </si>
  <si>
    <t>임대개월수</t>
    <phoneticPr fontId="1" type="noConversion"/>
  </si>
  <si>
    <t>우수빌딩</t>
    <phoneticPr fontId="1" type="noConversion"/>
  </si>
  <si>
    <t>상공빌딩</t>
    <phoneticPr fontId="1" type="noConversion"/>
  </si>
  <si>
    <t>더편한빌딩</t>
    <phoneticPr fontId="1" type="noConversion"/>
  </si>
  <si>
    <t>새천년빌딩</t>
    <phoneticPr fontId="1" type="noConversion"/>
  </si>
  <si>
    <t>서교빌딩</t>
    <phoneticPr fontId="1" type="noConversion"/>
  </si>
  <si>
    <t>유진빌딩</t>
    <phoneticPr fontId="1" type="noConversion"/>
  </si>
  <si>
    <t>우림빌딩</t>
    <phoneticPr fontId="1" type="noConversion"/>
  </si>
  <si>
    <t>AB-011</t>
    <phoneticPr fontId="1" type="noConversion"/>
  </si>
  <si>
    <t>SD-018</t>
    <phoneticPr fontId="1" type="noConversion"/>
  </si>
  <si>
    <t>JY-004</t>
    <phoneticPr fontId="1" type="noConversion"/>
  </si>
  <si>
    <t>GB-002</t>
    <phoneticPr fontId="1" type="noConversion"/>
  </si>
  <si>
    <t>NK-056</t>
    <phoneticPr fontId="1" type="noConversion"/>
  </si>
  <si>
    <t>OT-023</t>
    <phoneticPr fontId="1" type="noConversion"/>
  </si>
  <si>
    <t>EF-047</t>
    <phoneticPr fontId="1" type="noConversion"/>
  </si>
  <si>
    <t>평점</t>
    <phoneticPr fontId="1" type="noConversion"/>
  </si>
  <si>
    <t>&gt;=80</t>
    <phoneticPr fontId="1" type="noConversion"/>
  </si>
  <si>
    <t>거래빈도승수</t>
  </si>
  <si>
    <t>빈도포인트합계</t>
  </si>
  <si>
    <t>총포인트합계</t>
  </si>
  <si>
    <t>거래빈도승수증가</t>
  </si>
  <si>
    <t>만든 사람 mycom 날짜 2026-07-23</t>
  </si>
  <si>
    <t>거래빈도승수감소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</si>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</sst>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);[Red]\(0\)"/>
    <numFmt numFmtId="179" formatCode="yy&quot;년&quot;\ m&quot;월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179" fontId="0" fillId="0" borderId="0" xfId="0" applyNumberFormat="1">
      <alignment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3" borderId="5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15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>
                <a:latin typeface="궁서체" panose="02030609000101010101" pitchFamily="17" charset="-127"/>
                <a:ea typeface="궁서체" panose="02030609000101010101" pitchFamily="17" charset="-127"/>
              </a:rPr>
              <a:t>기계과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(차트작업!$D$4:$D$5,차트작업!$D$7)</c:f>
              <c:numCache>
                <c:formatCode>General</c:formatCode>
                <c:ptCount val="3"/>
                <c:pt idx="0">
                  <c:v>82</c:v>
                </c:pt>
                <c:pt idx="1">
                  <c:v>98</c:v>
                </c:pt>
                <c:pt idx="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242-4C61-B862-AB1FF4DE79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(차트작업!$E$4:$E$5,차트작업!$E$7)</c:f>
              <c:numCache>
                <c:formatCode>General</c:formatCode>
                <c:ptCount val="3"/>
                <c:pt idx="0">
                  <c:v>70</c:v>
                </c:pt>
                <c:pt idx="1">
                  <c:v>80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42-4C61-B862-AB1FF4DE7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rgbClr val="00B0F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11</xdr:row>
          <xdr:rowOff>0</xdr:rowOff>
        </xdr:from>
        <xdr:to>
          <xdr:col>7</xdr:col>
          <xdr:colOff>0</xdr:colOff>
          <xdr:row>13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[0]!서식" textlink="">
      <xdr:nvSpPr>
        <xdr:cNvPr id="3" name="사각형: 빗면 2">
          <a:extLst>
            <a:ext uri="{FF2B5EF4-FFF2-40B4-BE49-F238E27FC236}">
              <a16:creationId xmlns:a16="http://schemas.microsoft.com/office/drawing/2014/main" id="{7A7E8B6B-1C2C-AFC0-20D3-F2499A0B2B6A}"/>
            </a:ext>
          </a:extLst>
        </xdr:cNvPr>
        <xdr:cNvSpPr/>
      </xdr:nvSpPr>
      <xdr:spPr>
        <a:xfrm>
          <a:off x="3924300" y="2405063"/>
          <a:ext cx="1271588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858004-3D2B-ADB4-9CC0-E8E72E5EE4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E10"/>
  <sheetViews>
    <sheetView workbookViewId="0">
      <selection activeCell="E10" sqref="E10"/>
    </sheetView>
  </sheetViews>
  <sheetFormatPr defaultRowHeight="16.899999999999999" x14ac:dyDescent="0.6"/>
  <cols>
    <col min="1" max="1" width="10.4375" bestFit="1" customWidth="1"/>
    <col min="3" max="3" width="10.4375" bestFit="1" customWidth="1"/>
    <col min="4" max="4" width="9.0625" bestFit="1" customWidth="1"/>
    <col min="5" max="5" width="10.4375" bestFit="1" customWidth="1"/>
  </cols>
  <sheetData>
    <row r="1" spans="1:5" x14ac:dyDescent="0.6">
      <c r="A1" t="s">
        <v>0</v>
      </c>
    </row>
    <row r="3" spans="1:5" x14ac:dyDescent="0.6">
      <c r="A3" s="1" t="s">
        <v>246</v>
      </c>
      <c r="B3" s="1" t="s">
        <v>247</v>
      </c>
      <c r="C3" s="1" t="s">
        <v>248</v>
      </c>
      <c r="D3" s="1" t="s">
        <v>249</v>
      </c>
      <c r="E3" s="1" t="s">
        <v>250</v>
      </c>
    </row>
    <row r="4" spans="1:5" x14ac:dyDescent="0.6">
      <c r="A4" s="1" t="s">
        <v>251</v>
      </c>
      <c r="B4" s="1" t="s">
        <v>258</v>
      </c>
      <c r="C4" s="1">
        <v>5</v>
      </c>
      <c r="D4" s="2">
        <v>495000</v>
      </c>
      <c r="E4" s="1">
        <v>12</v>
      </c>
    </row>
    <row r="5" spans="1:5" x14ac:dyDescent="0.6">
      <c r="A5" s="1" t="s">
        <v>252</v>
      </c>
      <c r="B5" s="1" t="s">
        <v>259</v>
      </c>
      <c r="C5" s="1">
        <v>7</v>
      </c>
      <c r="D5" s="2">
        <v>460000</v>
      </c>
      <c r="E5" s="1">
        <v>37</v>
      </c>
    </row>
    <row r="6" spans="1:5" x14ac:dyDescent="0.6">
      <c r="A6" s="1" t="s">
        <v>253</v>
      </c>
      <c r="B6" s="1" t="s">
        <v>260</v>
      </c>
      <c r="C6" s="1">
        <v>9</v>
      </c>
      <c r="D6" s="2">
        <v>450000</v>
      </c>
      <c r="E6" s="1">
        <v>12</v>
      </c>
    </row>
    <row r="7" spans="1:5" x14ac:dyDescent="0.6">
      <c r="A7" s="1" t="s">
        <v>254</v>
      </c>
      <c r="B7" s="1" t="s">
        <v>261</v>
      </c>
      <c r="C7" s="1">
        <v>1</v>
      </c>
      <c r="D7" s="2">
        <v>400000</v>
      </c>
      <c r="E7" s="1">
        <v>37</v>
      </c>
    </row>
    <row r="8" spans="1:5" x14ac:dyDescent="0.6">
      <c r="A8" s="1" t="s">
        <v>255</v>
      </c>
      <c r="B8" s="1" t="s">
        <v>262</v>
      </c>
      <c r="C8" s="1">
        <v>5</v>
      </c>
      <c r="D8" s="2">
        <v>330000</v>
      </c>
      <c r="E8" s="1">
        <v>12</v>
      </c>
    </row>
    <row r="9" spans="1:5" x14ac:dyDescent="0.6">
      <c r="A9" s="1" t="s">
        <v>256</v>
      </c>
      <c r="B9" s="1" t="s">
        <v>263</v>
      </c>
      <c r="C9" s="1">
        <v>6</v>
      </c>
      <c r="D9" s="2">
        <v>320000</v>
      </c>
      <c r="E9" s="1">
        <v>12</v>
      </c>
    </row>
    <row r="10" spans="1:5" x14ac:dyDescent="0.6">
      <c r="A10" s="1" t="s">
        <v>257</v>
      </c>
      <c r="B10" s="1" t="s">
        <v>264</v>
      </c>
      <c r="C10" s="1">
        <v>4</v>
      </c>
      <c r="D10" s="2">
        <v>180000</v>
      </c>
      <c r="E10" s="1">
        <v>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B1:I12"/>
  <sheetViews>
    <sheetView workbookViewId="0">
      <selection activeCell="R15" sqref="R15"/>
    </sheetView>
  </sheetViews>
  <sheetFormatPr defaultRowHeight="16.899999999999999" x14ac:dyDescent="0.6"/>
  <cols>
    <col min="1" max="1" width="3.5625" customWidth="1"/>
    <col min="2" max="2" width="11.0625" bestFit="1" customWidth="1"/>
    <col min="9" max="9" width="10.75" bestFit="1" customWidth="1"/>
  </cols>
  <sheetData>
    <row r="1" spans="2:9" ht="19.149999999999999" x14ac:dyDescent="0.6">
      <c r="B1" s="24" t="s">
        <v>102</v>
      </c>
      <c r="C1" s="23"/>
      <c r="D1" s="23"/>
      <c r="E1" s="23"/>
      <c r="F1" s="23"/>
      <c r="G1" s="23"/>
      <c r="H1" s="23"/>
      <c r="I1" s="23"/>
    </row>
    <row r="2" spans="2:9" x14ac:dyDescent="0.6">
      <c r="I2" s="25">
        <v>45838</v>
      </c>
    </row>
    <row r="3" spans="2:9" x14ac:dyDescent="0.6"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  <c r="I3" s="5" t="s">
        <v>89</v>
      </c>
    </row>
    <row r="4" spans="2:9" x14ac:dyDescent="0.6">
      <c r="B4" s="5" t="s">
        <v>90</v>
      </c>
      <c r="C4" s="26">
        <v>2500</v>
      </c>
      <c r="D4" s="27">
        <v>50</v>
      </c>
      <c r="E4" s="27">
        <v>125000</v>
      </c>
      <c r="F4" s="27">
        <v>45</v>
      </c>
      <c r="G4" s="28">
        <v>1.1100000000000001</v>
      </c>
      <c r="H4" s="5">
        <v>4</v>
      </c>
      <c r="I4" s="5" t="s">
        <v>91</v>
      </c>
    </row>
    <row r="5" spans="2:9" x14ac:dyDescent="0.6">
      <c r="B5" s="5" t="s">
        <v>92</v>
      </c>
      <c r="C5" s="26">
        <v>1630</v>
      </c>
      <c r="D5" s="27">
        <v>250</v>
      </c>
      <c r="E5" s="27">
        <v>407500</v>
      </c>
      <c r="F5" s="27">
        <v>245</v>
      </c>
      <c r="G5" s="28">
        <v>1.02</v>
      </c>
      <c r="H5" s="5">
        <v>5</v>
      </c>
      <c r="I5" s="5" t="s">
        <v>91</v>
      </c>
    </row>
    <row r="6" spans="2:9" x14ac:dyDescent="0.6">
      <c r="B6" s="5" t="s">
        <v>93</v>
      </c>
      <c r="C6" s="26">
        <v>450</v>
      </c>
      <c r="D6" s="27">
        <v>15</v>
      </c>
      <c r="E6" s="27">
        <v>6750</v>
      </c>
      <c r="F6" s="27">
        <v>50</v>
      </c>
      <c r="G6" s="28">
        <v>0.3</v>
      </c>
      <c r="H6" s="5">
        <v>8</v>
      </c>
      <c r="I6" s="5" t="s">
        <v>94</v>
      </c>
    </row>
    <row r="7" spans="2:9" x14ac:dyDescent="0.6">
      <c r="B7" s="5" t="s">
        <v>95</v>
      </c>
      <c r="C7" s="26">
        <v>150</v>
      </c>
      <c r="D7" s="27">
        <v>150</v>
      </c>
      <c r="E7" s="27">
        <v>22500</v>
      </c>
      <c r="F7" s="27">
        <v>150</v>
      </c>
      <c r="G7" s="28">
        <v>1</v>
      </c>
      <c r="H7" s="5">
        <v>6</v>
      </c>
      <c r="I7" s="5" t="s">
        <v>96</v>
      </c>
    </row>
    <row r="8" spans="2:9" x14ac:dyDescent="0.6">
      <c r="B8" s="5" t="s">
        <v>97</v>
      </c>
      <c r="C8" s="26">
        <v>150</v>
      </c>
      <c r="D8" s="27">
        <v>154</v>
      </c>
      <c r="E8" s="27">
        <v>23100</v>
      </c>
      <c r="F8" s="27">
        <v>250</v>
      </c>
      <c r="G8" s="28">
        <v>0.61</v>
      </c>
      <c r="H8" s="5">
        <v>7</v>
      </c>
      <c r="I8" s="5" t="s">
        <v>94</v>
      </c>
    </row>
    <row r="9" spans="2:9" x14ac:dyDescent="0.6">
      <c r="B9" s="5" t="s">
        <v>98</v>
      </c>
      <c r="C9" s="26">
        <v>60</v>
      </c>
      <c r="D9" s="27">
        <v>578</v>
      </c>
      <c r="E9" s="27">
        <v>34680</v>
      </c>
      <c r="F9" s="27">
        <v>450</v>
      </c>
      <c r="G9" s="28">
        <v>1.28</v>
      </c>
      <c r="H9" s="5">
        <v>3</v>
      </c>
      <c r="I9" s="5" t="s">
        <v>91</v>
      </c>
    </row>
    <row r="10" spans="2:9" x14ac:dyDescent="0.6">
      <c r="B10" s="5" t="s">
        <v>99</v>
      </c>
      <c r="C10" s="26">
        <v>143</v>
      </c>
      <c r="D10" s="27">
        <v>35</v>
      </c>
      <c r="E10" s="27">
        <v>5005</v>
      </c>
      <c r="F10" s="27">
        <v>25</v>
      </c>
      <c r="G10" s="28">
        <v>1.4</v>
      </c>
      <c r="H10" s="5">
        <v>2</v>
      </c>
      <c r="I10" s="5" t="s">
        <v>91</v>
      </c>
    </row>
    <row r="11" spans="2:9" x14ac:dyDescent="0.6">
      <c r="B11" s="5" t="s">
        <v>100</v>
      </c>
      <c r="C11" s="26">
        <v>895</v>
      </c>
      <c r="D11" s="27">
        <v>41</v>
      </c>
      <c r="E11" s="27">
        <v>36695</v>
      </c>
      <c r="F11" s="27">
        <v>25</v>
      </c>
      <c r="G11" s="28">
        <v>1.64</v>
      </c>
      <c r="H11" s="5">
        <v>1</v>
      </c>
      <c r="I11" s="5" t="s">
        <v>91</v>
      </c>
    </row>
    <row r="12" spans="2:9" x14ac:dyDescent="0.6">
      <c r="B12" s="18" t="s">
        <v>101</v>
      </c>
      <c r="C12" s="18"/>
      <c r="D12" s="27">
        <f>SUM(D4:D11)</f>
        <v>1273</v>
      </c>
      <c r="E12" s="27">
        <f t="shared" ref="E12:F12" si="0">SUM(E4:E11)</f>
        <v>661230</v>
      </c>
      <c r="F12" s="27">
        <f t="shared" si="0"/>
        <v>1240</v>
      </c>
      <c r="G12" s="29"/>
      <c r="H12" s="29"/>
      <c r="I12" s="29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 filterMode="1"/>
  <dimension ref="B1:H17"/>
  <sheetViews>
    <sheetView workbookViewId="0">
      <selection activeCell="I33" sqref="I33"/>
    </sheetView>
  </sheetViews>
  <sheetFormatPr defaultRowHeight="16.899999999999999" x14ac:dyDescent="0.6"/>
  <cols>
    <col min="1" max="1" width="3.5625" customWidth="1"/>
    <col min="8" max="8" width="13.9375" bestFit="1" customWidth="1"/>
  </cols>
  <sheetData>
    <row r="1" spans="2:8" ht="20.65" x14ac:dyDescent="0.6">
      <c r="B1" s="14" t="s">
        <v>103</v>
      </c>
      <c r="C1" s="14"/>
      <c r="D1" s="14"/>
      <c r="E1" s="14"/>
      <c r="F1" s="14"/>
      <c r="G1" s="14"/>
      <c r="H1" s="14"/>
    </row>
    <row r="3" spans="2:8" x14ac:dyDescent="0.6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hidden="1" x14ac:dyDescent="0.6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6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6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6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6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6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6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6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6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6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6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6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6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6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3:H17" xr:uid="{D0D2AD3F-128E-46B5-AEB9-16EA3EF0EC74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J35"/>
  <sheetViews>
    <sheetView topLeftCell="A16" workbookViewId="0">
      <selection activeCell="D28" sqref="D28:D35"/>
    </sheetView>
  </sheetViews>
  <sheetFormatPr defaultRowHeight="16.899999999999999" x14ac:dyDescent="0.6"/>
  <cols>
    <col min="3" max="3" width="10.75" bestFit="1" customWidth="1"/>
    <col min="4" max="4" width="10.5625" bestFit="1" customWidth="1"/>
  </cols>
  <sheetData>
    <row r="1" spans="1:10" x14ac:dyDescent="0.6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6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6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6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6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6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6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6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6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 t="s">
        <v>265</v>
      </c>
    </row>
    <row r="10" spans="1:10" x14ac:dyDescent="0.6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 t="s">
        <v>266</v>
      </c>
    </row>
    <row r="11" spans="1:10" x14ac:dyDescent="0.6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6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19" t="s">
        <v>38</v>
      </c>
      <c r="J12" s="19"/>
    </row>
    <row r="13" spans="1:10" x14ac:dyDescent="0.6">
      <c r="A13" s="15" t="s">
        <v>18</v>
      </c>
      <c r="B13" s="16"/>
      <c r="C13" s="17"/>
      <c r="D13" s="6">
        <f>AVERAGEIFS(D3:D12,B3:B12,"법학과",$C$3:$C$12,"&lt;&gt;1,2")</f>
        <v>3660000</v>
      </c>
      <c r="F13" s="5" t="s">
        <v>37</v>
      </c>
      <c r="G13" s="5" t="s">
        <v>25</v>
      </c>
      <c r="H13" s="5">
        <v>81</v>
      </c>
      <c r="I13" s="18" t="str">
        <f>DCOUNT(F2:H13,3,J9:J10)&amp;"명"</f>
        <v>4명</v>
      </c>
      <c r="J13" s="18"/>
    </row>
    <row r="15" spans="1:10" x14ac:dyDescent="0.6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6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6">
      <c r="A17" s="5" t="s">
        <v>233</v>
      </c>
      <c r="B17" s="5" t="s">
        <v>234</v>
      </c>
      <c r="C17" s="5">
        <v>540</v>
      </c>
      <c r="D17" s="5" t="str">
        <f>IF(C17&gt;=MEDIAN($C$17:$C$24),"우수","")</f>
        <v>우수</v>
      </c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6">
      <c r="A18" s="5" t="s">
        <v>235</v>
      </c>
      <c r="B18" s="5" t="s">
        <v>236</v>
      </c>
      <c r="C18" s="5">
        <v>430</v>
      </c>
      <c r="D18" s="5" t="str">
        <f t="shared" ref="D18:D24" si="0">IF(C18&gt;=MEDIAN($C$17:$C$24),"우수","")</f>
        <v>우수</v>
      </c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6">
      <c r="A19" s="5" t="s">
        <v>237</v>
      </c>
      <c r="B19" s="5" t="s">
        <v>238</v>
      </c>
      <c r="C19" s="5">
        <v>120</v>
      </c>
      <c r="D19" s="5" t="str">
        <f t="shared" si="0"/>
        <v/>
      </c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6">
      <c r="A20" s="5" t="s">
        <v>239</v>
      </c>
      <c r="B20" s="5" t="s">
        <v>240</v>
      </c>
      <c r="C20" s="5">
        <v>500</v>
      </c>
      <c r="D20" s="5" t="str">
        <f t="shared" si="0"/>
        <v>우수</v>
      </c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6">
      <c r="A21" s="5" t="s">
        <v>241</v>
      </c>
      <c r="B21" s="5" t="s">
        <v>238</v>
      </c>
      <c r="C21" s="5">
        <v>120</v>
      </c>
      <c r="D21" s="5" t="str">
        <f t="shared" si="0"/>
        <v/>
      </c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6">
      <c r="A22" s="5" t="s">
        <v>242</v>
      </c>
      <c r="B22" s="5" t="s">
        <v>236</v>
      </c>
      <c r="C22" s="5">
        <v>480</v>
      </c>
      <c r="D22" s="5" t="str">
        <f t="shared" si="0"/>
        <v>우수</v>
      </c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6">
      <c r="A23" s="5" t="s">
        <v>243</v>
      </c>
      <c r="B23" s="5" t="s">
        <v>238</v>
      </c>
      <c r="C23" s="5">
        <v>160</v>
      </c>
      <c r="D23" s="5" t="str">
        <f t="shared" si="0"/>
        <v/>
      </c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6">
      <c r="A24" s="5" t="s">
        <v>244</v>
      </c>
      <c r="B24" s="5" t="s">
        <v>240</v>
      </c>
      <c r="C24" s="5">
        <v>420</v>
      </c>
      <c r="D24" s="5" t="str">
        <f t="shared" si="0"/>
        <v/>
      </c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6">
      <c r="A26" s="3" t="s">
        <v>63</v>
      </c>
      <c r="B26" s="4" t="s">
        <v>64</v>
      </c>
      <c r="I26" s="15" t="s">
        <v>62</v>
      </c>
      <c r="J26" s="17"/>
    </row>
    <row r="27" spans="1:10" x14ac:dyDescent="0.6">
      <c r="A27" s="5" t="s">
        <v>65</v>
      </c>
      <c r="B27" s="5" t="s">
        <v>48</v>
      </c>
      <c r="C27" s="5" t="s">
        <v>66</v>
      </c>
      <c r="D27" s="7" t="s">
        <v>67</v>
      </c>
      <c r="F27" s="22" t="s">
        <v>68</v>
      </c>
      <c r="G27" s="22"/>
      <c r="I27" s="20">
        <f>TRUNC(AVERAGEIF(G17:G24,"여",J17:J24))</f>
        <v>67</v>
      </c>
      <c r="J27" s="21"/>
    </row>
    <row r="28" spans="1:10" x14ac:dyDescent="0.6">
      <c r="A28" s="5" t="s">
        <v>41</v>
      </c>
      <c r="B28" s="5" t="s">
        <v>53</v>
      </c>
      <c r="C28" s="8">
        <v>42915</v>
      </c>
      <c r="D28" s="5" t="str">
        <f>VLOOKUP(WEEKDAY(C28,1),$F$29:$G$35,2,FALSE)</f>
        <v>금요일</v>
      </c>
      <c r="F28" s="5" t="s">
        <v>70</v>
      </c>
      <c r="G28" s="5" t="s">
        <v>71</v>
      </c>
    </row>
    <row r="29" spans="1:10" x14ac:dyDescent="0.6">
      <c r="A29" s="5" t="s">
        <v>72</v>
      </c>
      <c r="B29" s="5" t="s">
        <v>56</v>
      </c>
      <c r="C29" s="8">
        <v>44151</v>
      </c>
      <c r="D29" s="5" t="str">
        <f t="shared" ref="D29:D35" si="1">VLOOKUP(WEEKDAY(C29,1),$F$29:$G$35,2,FALSE)</f>
        <v>화요일</v>
      </c>
      <c r="F29" s="5">
        <v>1</v>
      </c>
      <c r="G29" s="5" t="s">
        <v>69</v>
      </c>
    </row>
    <row r="30" spans="1:10" x14ac:dyDescent="0.6">
      <c r="A30" s="5" t="s">
        <v>43</v>
      </c>
      <c r="B30" s="5" t="s">
        <v>53</v>
      </c>
      <c r="C30" s="8">
        <v>42462</v>
      </c>
      <c r="D30" s="5" t="str">
        <f t="shared" si="1"/>
        <v>일요일</v>
      </c>
      <c r="F30" s="5">
        <v>2</v>
      </c>
      <c r="G30" s="5" t="s">
        <v>75</v>
      </c>
    </row>
    <row r="31" spans="1:10" x14ac:dyDescent="0.6">
      <c r="A31" s="5" t="s">
        <v>44</v>
      </c>
      <c r="B31" s="5" t="s">
        <v>53</v>
      </c>
      <c r="C31" s="8">
        <v>43812</v>
      </c>
      <c r="D31" s="5" t="str">
        <f t="shared" si="1"/>
        <v>토요일</v>
      </c>
      <c r="F31" s="5">
        <v>3</v>
      </c>
      <c r="G31" s="5" t="s">
        <v>74</v>
      </c>
    </row>
    <row r="32" spans="1:10" x14ac:dyDescent="0.6">
      <c r="A32" s="5" t="s">
        <v>45</v>
      </c>
      <c r="B32" s="5" t="s">
        <v>53</v>
      </c>
      <c r="C32" s="8">
        <v>44838</v>
      </c>
      <c r="D32" s="5" t="str">
        <f t="shared" si="1"/>
        <v>수요일</v>
      </c>
      <c r="F32" s="5">
        <v>4</v>
      </c>
      <c r="G32" s="5" t="s">
        <v>76</v>
      </c>
    </row>
    <row r="33" spans="1:7" x14ac:dyDescent="0.6">
      <c r="A33" s="5" t="s">
        <v>77</v>
      </c>
      <c r="B33" s="5" t="s">
        <v>56</v>
      </c>
      <c r="C33" s="8">
        <v>44049</v>
      </c>
      <c r="D33" s="5" t="str">
        <f t="shared" si="1"/>
        <v>금요일</v>
      </c>
      <c r="F33" s="5">
        <v>5</v>
      </c>
      <c r="G33" s="5" t="s">
        <v>73</v>
      </c>
    </row>
    <row r="34" spans="1:7" x14ac:dyDescent="0.6">
      <c r="A34" s="5" t="s">
        <v>78</v>
      </c>
      <c r="B34" s="5" t="s">
        <v>56</v>
      </c>
      <c r="C34" s="8">
        <v>43187</v>
      </c>
      <c r="D34" s="5" t="str">
        <f t="shared" si="1"/>
        <v>목요일</v>
      </c>
      <c r="F34" s="5">
        <v>6</v>
      </c>
      <c r="G34" s="5" t="s">
        <v>79</v>
      </c>
    </row>
    <row r="35" spans="1:7" x14ac:dyDescent="0.6">
      <c r="A35" s="5" t="s">
        <v>80</v>
      </c>
      <c r="B35" s="5" t="s">
        <v>56</v>
      </c>
      <c r="C35" s="8">
        <v>44248</v>
      </c>
      <c r="D35" s="5" t="str">
        <f t="shared" si="1"/>
        <v>월요일</v>
      </c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87AF5-F0BA-4191-A449-690C5EB54992}">
  <sheetPr codeName="Sheet5">
    <outlinePr summaryBelow="0"/>
  </sheetPr>
  <dimension ref="B1:F12"/>
  <sheetViews>
    <sheetView showGridLines="0" workbookViewId="0"/>
  </sheetViews>
  <sheetFormatPr defaultRowHeight="16.899999999999999" outlineLevelRow="1" outlineLevelCol="1" x14ac:dyDescent="0.6"/>
  <cols>
    <col min="3" max="3" width="13.9375" bestFit="1" customWidth="1"/>
    <col min="4" max="6" width="15.8125" bestFit="1" customWidth="1" outlineLevel="1"/>
  </cols>
  <sheetData>
    <row r="1" spans="2:6" ht="17.25" thickBot="1" x14ac:dyDescent="0.65"/>
    <row r="2" spans="2:6" x14ac:dyDescent="0.6">
      <c r="B2" s="34" t="s">
        <v>273</v>
      </c>
      <c r="C2" s="35"/>
      <c r="D2" s="41"/>
      <c r="E2" s="41"/>
      <c r="F2" s="41"/>
    </row>
    <row r="3" spans="2:6" collapsed="1" x14ac:dyDescent="0.6">
      <c r="B3" s="33"/>
      <c r="C3" s="33"/>
      <c r="D3" s="42" t="s">
        <v>275</v>
      </c>
      <c r="E3" s="42" t="s">
        <v>270</v>
      </c>
      <c r="F3" s="42" t="s">
        <v>272</v>
      </c>
    </row>
    <row r="4" spans="2:6" ht="31.5" hidden="1" outlineLevel="1" x14ac:dyDescent="0.6">
      <c r="B4" s="37"/>
      <c r="C4" s="37"/>
      <c r="D4" s="30"/>
      <c r="E4" s="44" t="s">
        <v>271</v>
      </c>
      <c r="F4" s="44" t="s">
        <v>271</v>
      </c>
    </row>
    <row r="5" spans="2:6" x14ac:dyDescent="0.6">
      <c r="B5" s="38" t="s">
        <v>274</v>
      </c>
      <c r="C5" s="39"/>
      <c r="D5" s="36"/>
      <c r="E5" s="36"/>
      <c r="F5" s="36"/>
    </row>
    <row r="6" spans="2:6" outlineLevel="1" x14ac:dyDescent="0.6">
      <c r="B6" s="37"/>
      <c r="C6" s="37" t="s">
        <v>267</v>
      </c>
      <c r="D6" s="30">
        <v>20</v>
      </c>
      <c r="E6" s="43">
        <v>30</v>
      </c>
      <c r="F6" s="43">
        <v>10</v>
      </c>
    </row>
    <row r="7" spans="2:6" x14ac:dyDescent="0.6">
      <c r="B7" s="38" t="s">
        <v>276</v>
      </c>
      <c r="C7" s="39"/>
      <c r="D7" s="36"/>
      <c r="E7" s="36"/>
      <c r="F7" s="36"/>
    </row>
    <row r="8" spans="2:6" outlineLevel="1" x14ac:dyDescent="0.6">
      <c r="B8" s="37"/>
      <c r="C8" s="37" t="s">
        <v>268</v>
      </c>
      <c r="D8" s="31">
        <v>2280</v>
      </c>
      <c r="E8" s="31">
        <v>3420</v>
      </c>
      <c r="F8" s="31">
        <v>1140</v>
      </c>
    </row>
    <row r="9" spans="2:6" ht="17.25" outlineLevel="1" thickBot="1" x14ac:dyDescent="0.65">
      <c r="B9" s="40"/>
      <c r="C9" s="40" t="s">
        <v>269</v>
      </c>
      <c r="D9" s="32">
        <v>32680</v>
      </c>
      <c r="E9" s="32">
        <v>33820</v>
      </c>
      <c r="F9" s="32">
        <v>31540</v>
      </c>
    </row>
    <row r="10" spans="2:6" x14ac:dyDescent="0.6">
      <c r="B10" t="s">
        <v>277</v>
      </c>
    </row>
    <row r="11" spans="2:6" x14ac:dyDescent="0.6">
      <c r="B11" t="s">
        <v>278</v>
      </c>
    </row>
    <row r="12" spans="2:6" x14ac:dyDescent="0.6">
      <c r="B12" t="s">
        <v>279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B1:J22"/>
  <sheetViews>
    <sheetView workbookViewId="0">
      <selection activeCell="J13" sqref="J13"/>
    </sheetView>
  </sheetViews>
  <sheetFormatPr defaultRowHeight="16.899999999999999" x14ac:dyDescent="0.6"/>
  <cols>
    <col min="1" max="1" width="3.5625" customWidth="1"/>
    <col min="2" max="2" width="10.5625" bestFit="1" customWidth="1"/>
    <col min="5" max="5" width="11.6875" bestFit="1" customWidth="1"/>
    <col min="7" max="7" width="10.4375" bestFit="1" customWidth="1"/>
    <col min="9" max="9" width="10.4375" bestFit="1" customWidth="1"/>
  </cols>
  <sheetData>
    <row r="1" spans="2:10" ht="20.65" x14ac:dyDescent="0.6">
      <c r="B1" s="14" t="s">
        <v>146</v>
      </c>
      <c r="C1" s="14"/>
      <c r="D1" s="14"/>
      <c r="E1" s="14"/>
      <c r="F1" s="14"/>
      <c r="G1" s="14"/>
      <c r="H1" s="14"/>
      <c r="I1" s="14"/>
      <c r="J1" s="14"/>
    </row>
    <row r="3" spans="2:10" x14ac:dyDescent="0.6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6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6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6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6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6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6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6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6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6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6">
      <c r="B13" s="18" t="s">
        <v>177</v>
      </c>
      <c r="C13" s="18"/>
      <c r="D13" s="18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6">
      <c r="B15" s="18" t="s">
        <v>178</v>
      </c>
      <c r="C15" s="18"/>
      <c r="D15" s="5">
        <v>20</v>
      </c>
    </row>
    <row r="17" spans="2:3" x14ac:dyDescent="0.6">
      <c r="B17" s="13" t="s">
        <v>179</v>
      </c>
      <c r="C17" s="13"/>
    </row>
    <row r="18" spans="2:3" x14ac:dyDescent="0.6">
      <c r="B18" s="5" t="s">
        <v>150</v>
      </c>
      <c r="C18" s="5" t="s">
        <v>151</v>
      </c>
    </row>
    <row r="19" spans="2:3" x14ac:dyDescent="0.6">
      <c r="B19" s="6">
        <v>1</v>
      </c>
      <c r="C19" s="10">
        <v>0</v>
      </c>
    </row>
    <row r="20" spans="2:3" x14ac:dyDescent="0.6">
      <c r="B20" s="6">
        <v>500000</v>
      </c>
      <c r="C20" s="10">
        <v>1E-3</v>
      </c>
    </row>
    <row r="21" spans="2:3" x14ac:dyDescent="0.6">
      <c r="B21" s="6">
        <v>1000000</v>
      </c>
      <c r="C21" s="10">
        <v>2E-3</v>
      </c>
    </row>
    <row r="22" spans="2:3" x14ac:dyDescent="0.6">
      <c r="B22" s="6">
        <v>2500000</v>
      </c>
      <c r="C22" s="10">
        <v>3.0000000000000001E-3</v>
      </c>
    </row>
  </sheetData>
  <scenarios current="0" sqref="I13:J13">
    <scenario name="거래빈도승수증가" locked="1" count="1" user="mycom" comment="만든 사람 mycom 날짜 2026-07-23">
      <inputCells r="D15" val="30"/>
    </scenario>
    <scenario name="거래빈도승수감소" locked="1" count="1" user="mycom" comment="만든 사람 mycom 날짜 2026-07-23">
      <inputCells r="D15" val="10"/>
    </scenario>
  </scenarios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B1:H12"/>
  <sheetViews>
    <sheetView workbookViewId="0">
      <selection activeCell="B3" sqref="B3:H12"/>
    </sheetView>
  </sheetViews>
  <sheetFormatPr defaultRowHeight="16.899999999999999" x14ac:dyDescent="0.6"/>
  <cols>
    <col min="1" max="1" width="3.5625" customWidth="1"/>
  </cols>
  <sheetData>
    <row r="1" spans="2:8" ht="20.65" x14ac:dyDescent="0.6">
      <c r="B1" s="14" t="s">
        <v>180</v>
      </c>
      <c r="C1" s="14"/>
      <c r="D1" s="14"/>
      <c r="E1" s="14"/>
      <c r="F1" s="14"/>
      <c r="G1" s="14"/>
      <c r="H1" s="14"/>
    </row>
    <row r="3" spans="2:8" x14ac:dyDescent="0.6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6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6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6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6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6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94</v>
      </c>
      <c r="H8" s="12">
        <f t="shared" si="1"/>
        <v>76.666666666666671</v>
      </c>
    </row>
    <row r="9" spans="2:8" x14ac:dyDescent="0.6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6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6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6">
      <c r="B12" s="20" t="s">
        <v>198</v>
      </c>
      <c r="C12" s="21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90</v>
      </c>
      <c r="H12" s="12">
        <f t="shared" si="2"/>
        <v>87.666666666666671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B1:O10"/>
  <sheetViews>
    <sheetView workbookViewId="0">
      <selection activeCell="O4" sqref="O4:O10"/>
    </sheetView>
  </sheetViews>
  <sheetFormatPr defaultRowHeight="16.899999999999999" x14ac:dyDescent="0.6"/>
  <cols>
    <col min="1" max="1" width="3.5625" customWidth="1"/>
    <col min="3" max="14" width="5.5625" customWidth="1"/>
    <col min="15" max="15" width="7.5625" customWidth="1"/>
  </cols>
  <sheetData>
    <row r="1" spans="2:15" ht="20.65" x14ac:dyDescent="0.6">
      <c r="B1" s="14" t="s">
        <v>199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2:15" x14ac:dyDescent="0.6">
      <c r="B3" s="45" t="s">
        <v>200</v>
      </c>
      <c r="C3" s="45" t="s">
        <v>201</v>
      </c>
      <c r="D3" s="45" t="s">
        <v>202</v>
      </c>
      <c r="E3" s="45" t="s">
        <v>203</v>
      </c>
      <c r="F3" s="45" t="s">
        <v>204</v>
      </c>
      <c r="G3" s="45" t="s">
        <v>205</v>
      </c>
      <c r="H3" s="45" t="s">
        <v>206</v>
      </c>
      <c r="I3" s="45" t="s">
        <v>207</v>
      </c>
      <c r="J3" s="45" t="s">
        <v>208</v>
      </c>
      <c r="K3" s="45" t="s">
        <v>209</v>
      </c>
      <c r="L3" s="45" t="s">
        <v>210</v>
      </c>
      <c r="M3" s="45" t="s">
        <v>211</v>
      </c>
      <c r="N3" s="45" t="s">
        <v>212</v>
      </c>
      <c r="O3" s="45" t="s">
        <v>101</v>
      </c>
    </row>
    <row r="4" spans="2:15" x14ac:dyDescent="0.6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>
        <f>SUM(C4:M4)</f>
        <v>849</v>
      </c>
    </row>
    <row r="5" spans="2:15" x14ac:dyDescent="0.6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5">
        <f t="shared" ref="O5:O10" si="0">SUM(C5:M5)</f>
        <v>658</v>
      </c>
    </row>
    <row r="6" spans="2:15" x14ac:dyDescent="0.6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5">
        <f t="shared" si="0"/>
        <v>891</v>
      </c>
    </row>
    <row r="7" spans="2:15" x14ac:dyDescent="0.6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5">
        <f t="shared" si="0"/>
        <v>641</v>
      </c>
    </row>
    <row r="8" spans="2:15" x14ac:dyDescent="0.6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5">
        <f t="shared" si="0"/>
        <v>677</v>
      </c>
    </row>
    <row r="9" spans="2:15" x14ac:dyDescent="0.6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5">
        <f t="shared" si="0"/>
        <v>904</v>
      </c>
    </row>
    <row r="10" spans="2:15" x14ac:dyDescent="0.6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5">
        <f t="shared" si="0"/>
        <v>600</v>
      </c>
    </row>
  </sheetData>
  <mergeCells count="1">
    <mergeCell ref="B1:O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합계">
                <anchor moveWithCells="1" siz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B1:F8"/>
  <sheetViews>
    <sheetView tabSelected="1" topLeftCell="A3" workbookViewId="0">
      <selection activeCell="N28" sqref="N28"/>
    </sheetView>
  </sheetViews>
  <sheetFormatPr defaultRowHeight="16.899999999999999" x14ac:dyDescent="0.6"/>
  <cols>
    <col min="1" max="1" width="3.5625" customWidth="1"/>
  </cols>
  <sheetData>
    <row r="1" spans="2:6" ht="20.65" x14ac:dyDescent="0.6">
      <c r="B1" s="14" t="s">
        <v>220</v>
      </c>
      <c r="C1" s="14"/>
      <c r="D1" s="14"/>
      <c r="E1" s="14"/>
      <c r="F1" s="14"/>
    </row>
    <row r="3" spans="2:6" x14ac:dyDescent="0.6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6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6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6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6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6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거래빈도승수</vt:lpstr>
      <vt:lpstr>빈도포인트합계</vt:lpstr>
      <vt:lpstr>총포인트합계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아영 조</cp:lastModifiedBy>
  <dcterms:created xsi:type="dcterms:W3CDTF">2023-04-27T08:01:32Z</dcterms:created>
  <dcterms:modified xsi:type="dcterms:W3CDTF">2026-07-23T11:07:01Z</dcterms:modified>
</cp:coreProperties>
</file>