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 codeName="{37A63EE7-654F-3FA9-A528-636911D70600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03D38D6-03BE-4F6A-9B6E-7145DE93F7C2}" xr6:coauthVersionLast="47" xr6:coauthVersionMax="47" xr10:uidLastSave="{00000000-0000-0000-0000-000000000000}"/>
  <bookViews>
    <workbookView xWindow="-120" yWindow="-120" windowWidth="29040" windowHeight="15840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학번">'기본작업-2'!$A$4:$A$13</definedName>
  </definedNames>
  <calcPr calcId="191029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D31" i="4"/>
  <c r="D32" i="4"/>
  <c r="D33" i="4"/>
  <c r="D34" i="4"/>
  <c r="D35" i="4"/>
  <c r="D36" i="4"/>
  <c r="D29" i="4"/>
  <c r="H25" i="4"/>
  <c r="E25" i="4"/>
  <c r="J11" i="4"/>
  <c r="D11" i="7"/>
  <c r="C11" i="7"/>
  <c r="E11" i="8"/>
  <c r="F11" i="8"/>
  <c r="D11" i="8"/>
  <c r="E5" i="7" l="1"/>
  <c r="F5" i="7"/>
  <c r="E6" i="7"/>
  <c r="F6" i="7"/>
  <c r="E7" i="7"/>
  <c r="F7" i="7"/>
  <c r="E8" i="7"/>
  <c r="F8" i="7"/>
  <c r="E9" i="7"/>
  <c r="F9" i="7"/>
  <c r="E10" i="7"/>
  <c r="F10" i="7"/>
  <c r="F4" i="7"/>
  <c r="E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1" authorId="0" shapeId="0" xr:uid="{63F2754C-1370-4302-8EB0-BBEC06DD1A56}">
      <text>
        <r>
          <rPr>
            <b/>
            <sz val="9"/>
            <color indexed="81"/>
            <rFont val="돋움"/>
            <family val="3"/>
            <charset val="129"/>
          </rPr>
          <t>정보처리과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학년</t>
        </r>
      </text>
    </comment>
  </commentList>
</comments>
</file>

<file path=xl/sharedStrings.xml><?xml version="1.0" encoding="utf-8"?>
<sst xmlns="http://schemas.openxmlformats.org/spreadsheetml/2006/main" count="385" uniqueCount="237">
  <si>
    <t>지점별 그랜드 판매현황</t>
    <phoneticPr fontId="1" type="noConversion"/>
  </si>
  <si>
    <t>[표1]</t>
  </si>
  <si>
    <t>운행정보</t>
  </si>
  <si>
    <t>구분</t>
  </si>
  <si>
    <t>출발시간</t>
  </si>
  <si>
    <t>도착시간</t>
  </si>
  <si>
    <t>주행기록</t>
  </si>
  <si>
    <t>모범택시</t>
  </si>
  <si>
    <t>하나자동차</t>
  </si>
  <si>
    <t>공항버스</t>
  </si>
  <si>
    <t>개인택시</t>
  </si>
  <si>
    <t>국민자동차</t>
  </si>
  <si>
    <t>스쿨버스</t>
  </si>
  <si>
    <t>대한자동차</t>
  </si>
  <si>
    <t>마을버스</t>
  </si>
  <si>
    <t>[표2]</t>
  </si>
  <si>
    <t>남산㈜ 승진시험 성적 현황</t>
  </si>
  <si>
    <t>성명</t>
  </si>
  <si>
    <t>근태</t>
  </si>
  <si>
    <t>영어</t>
  </si>
  <si>
    <t>전산</t>
  </si>
  <si>
    <t>박시영</t>
  </si>
  <si>
    <t>김명훈</t>
  </si>
  <si>
    <t>서태훈</t>
  </si>
  <si>
    <t>강수현</t>
  </si>
  <si>
    <t>정미숙</t>
  </si>
  <si>
    <t>김보람</t>
  </si>
  <si>
    <t>최정민</t>
  </si>
  <si>
    <t>합격자수</t>
    <phoneticPr fontId="1" type="noConversion"/>
  </si>
  <si>
    <t>[표3]</t>
  </si>
  <si>
    <t>급여 현황</t>
  </si>
  <si>
    <t>직위</t>
  </si>
  <si>
    <t>사원명</t>
  </si>
  <si>
    <t>호봉</t>
  </si>
  <si>
    <t>근속기간</t>
  </si>
  <si>
    <t>기본급</t>
  </si>
  <si>
    <t>사원</t>
  </si>
  <si>
    <t>김혜자</t>
  </si>
  <si>
    <t>과장</t>
  </si>
  <si>
    <t>최불암</t>
  </si>
  <si>
    <t>박미선</t>
  </si>
  <si>
    <t>대리</t>
  </si>
  <si>
    <t>허영란</t>
  </si>
  <si>
    <t>강남길</t>
  </si>
  <si>
    <t>신혜선</t>
  </si>
  <si>
    <t>표인봉</t>
  </si>
  <si>
    <t>이봉주</t>
  </si>
  <si>
    <t>기본급 차이</t>
    <phoneticPr fontId="1" type="noConversion"/>
  </si>
  <si>
    <t>[표4]</t>
  </si>
  <si>
    <t xml:space="preserve"> 교양 점수 현황</t>
  </si>
  <si>
    <t>학과</t>
  </si>
  <si>
    <t>수학</t>
  </si>
  <si>
    <t>기계과</t>
  </si>
  <si>
    <t>전현수</t>
  </si>
  <si>
    <t>건축과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</si>
  <si>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</si>
  <si>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</si>
  <si>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</si>
  <si>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</si>
  <si>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</si>
  <si>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</si>
  <si>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</si>
  <si>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영어평균</t>
  </si>
  <si>
    <t>[표5]</t>
  </si>
  <si>
    <t>음악경연대회 결과</t>
  </si>
  <si>
    <t>성별</t>
  </si>
  <si>
    <t>점수</t>
  </si>
  <si>
    <t>결과</t>
  </si>
  <si>
    <t>김한국</t>
  </si>
  <si>
    <t>남</t>
  </si>
  <si>
    <t>정미애</t>
  </si>
  <si>
    <t>여</t>
  </si>
  <si>
    <t>박진만</t>
  </si>
  <si>
    <t>강현태</t>
  </si>
  <si>
    <t>강수정</t>
  </si>
  <si>
    <t>최현우</t>
  </si>
  <si>
    <t>박미정</t>
  </si>
  <si>
    <t>안혁진</t>
  </si>
  <si>
    <t>학번</t>
  </si>
  <si>
    <t>이름</t>
  </si>
  <si>
    <t>중간</t>
  </si>
  <si>
    <t>기말</t>
  </si>
  <si>
    <t>과제</t>
  </si>
  <si>
    <t>출석</t>
  </si>
  <si>
    <t>07A201</t>
  </si>
  <si>
    <t>강성실</t>
  </si>
  <si>
    <t>정보처리과</t>
  </si>
  <si>
    <t>06A301</t>
  </si>
  <si>
    <t>김튼튼</t>
  </si>
  <si>
    <t>07B101</t>
  </si>
  <si>
    <t>이용감</t>
  </si>
  <si>
    <t>사무자동화과</t>
  </si>
  <si>
    <t>06B311</t>
  </si>
  <si>
    <t>최적극</t>
  </si>
  <si>
    <t>07C110</t>
  </si>
  <si>
    <t>김승리</t>
  </si>
  <si>
    <t>웹디자인과</t>
  </si>
  <si>
    <t>박인자</t>
  </si>
  <si>
    <t>06B981</t>
  </si>
  <si>
    <t>새희망</t>
  </si>
  <si>
    <t>07C452</t>
  </si>
  <si>
    <t>조은별</t>
  </si>
  <si>
    <t>06A682</t>
  </si>
  <si>
    <t>장샛별</t>
  </si>
  <si>
    <t>07C398</t>
  </si>
  <si>
    <t>최고봉</t>
  </si>
  <si>
    <t>사원 평가표</t>
    <phoneticPr fontId="1" type="noConversion"/>
  </si>
  <si>
    <t>입사일</t>
  </si>
  <si>
    <t>부서</t>
  </si>
  <si>
    <t>실적</t>
  </si>
  <si>
    <t>평가</t>
  </si>
  <si>
    <t>류민순</t>
  </si>
  <si>
    <t>경리부</t>
  </si>
  <si>
    <t>A</t>
  </si>
  <si>
    <t>가순철</t>
  </si>
  <si>
    <t>영업부</t>
  </si>
  <si>
    <t>차범국</t>
  </si>
  <si>
    <t>관리부</t>
  </si>
  <si>
    <t>B</t>
  </si>
  <si>
    <t>김가연</t>
  </si>
  <si>
    <t>C</t>
  </si>
  <si>
    <t>박아람</t>
  </si>
  <si>
    <t>이정철</t>
  </si>
  <si>
    <t>홍철순</t>
  </si>
  <si>
    <t>이준형</t>
  </si>
  <si>
    <t>인사현황</t>
    <phoneticPr fontId="1" type="noConversion"/>
  </si>
  <si>
    <t>직무</t>
  </si>
  <si>
    <t>직급</t>
  </si>
  <si>
    <t>소속</t>
  </si>
  <si>
    <t>어학성적</t>
  </si>
  <si>
    <t>근무현황</t>
  </si>
  <si>
    <t>행정</t>
  </si>
  <si>
    <t>6급</t>
  </si>
  <si>
    <t>장성태</t>
  </si>
  <si>
    <t>총무과</t>
  </si>
  <si>
    <t>건축</t>
  </si>
  <si>
    <t>배승우</t>
  </si>
  <si>
    <t>장병철</t>
  </si>
  <si>
    <t>7급</t>
  </si>
  <si>
    <t>우병순</t>
  </si>
  <si>
    <t>농림과</t>
  </si>
  <si>
    <t>간호</t>
  </si>
  <si>
    <t>추병선</t>
  </si>
  <si>
    <t>보건사업과</t>
  </si>
  <si>
    <t>곽배동</t>
  </si>
  <si>
    <t>교통행정과</t>
  </si>
  <si>
    <t>이순선</t>
  </si>
  <si>
    <t>민방위과</t>
  </si>
  <si>
    <t>여종택</t>
  </si>
  <si>
    <t>회계과</t>
  </si>
  <si>
    <t>환경</t>
  </si>
  <si>
    <t>장재근</t>
  </si>
  <si>
    <t>사회복지과</t>
  </si>
  <si>
    <t>김유신</t>
  </si>
  <si>
    <t>이덕화</t>
  </si>
  <si>
    <t>징수과</t>
  </si>
  <si>
    <t>공재룡</t>
  </si>
  <si>
    <t>위생과</t>
  </si>
  <si>
    <t>김이길</t>
  </si>
  <si>
    <t>박경숙</t>
  </si>
  <si>
    <t>박난초</t>
  </si>
  <si>
    <t>최은경</t>
  </si>
  <si>
    <t>단위 : 천원</t>
    <phoneticPr fontId="1" type="noConversion"/>
  </si>
  <si>
    <t>항목</t>
  </si>
  <si>
    <t>1사분기</t>
  </si>
  <si>
    <t>2사분기</t>
  </si>
  <si>
    <t>3사분기</t>
  </si>
  <si>
    <t>4사분기</t>
  </si>
  <si>
    <t>매출액</t>
  </si>
  <si>
    <t>매출원가</t>
  </si>
  <si>
    <t>영업이익</t>
  </si>
  <si>
    <t>판매관리비</t>
  </si>
  <si>
    <t>순이익</t>
  </si>
  <si>
    <t>[표3] 영업실적 비교표</t>
    <phoneticPr fontId="1" type="noConversion"/>
  </si>
  <si>
    <t>급여 지급 현황</t>
    <phoneticPr fontId="1" type="noConversion"/>
  </si>
  <si>
    <t>사원코드</t>
  </si>
  <si>
    <t>부서명</t>
  </si>
  <si>
    <t>업무수행</t>
  </si>
  <si>
    <t>AG-328</t>
  </si>
  <si>
    <t>총무부</t>
  </si>
  <si>
    <t>AG-234</t>
  </si>
  <si>
    <t>기획부</t>
  </si>
  <si>
    <t>AG-910</t>
  </si>
  <si>
    <t>AG-557</t>
  </si>
  <si>
    <t>AG-692</t>
  </si>
  <si>
    <t>AG-319</t>
  </si>
  <si>
    <t>AG-825</t>
  </si>
  <si>
    <t>평균</t>
    <phoneticPr fontId="1" type="noConversion"/>
  </si>
  <si>
    <t>사업소 설립계획</t>
    <phoneticPr fontId="1" type="noConversion"/>
  </si>
  <si>
    <t>사업소</t>
  </si>
  <si>
    <t>설립일</t>
  </si>
  <si>
    <t>초기설립비</t>
  </si>
  <si>
    <t>추가투입비</t>
  </si>
  <si>
    <t>설립기간</t>
  </si>
  <si>
    <t>군포지사</t>
  </si>
  <si>
    <t>마산지사</t>
  </si>
  <si>
    <t>대전지사</t>
  </si>
  <si>
    <t>부산지사</t>
  </si>
  <si>
    <t>강원지사</t>
  </si>
  <si>
    <t>경기지사</t>
  </si>
  <si>
    <t>인천지사</t>
  </si>
  <si>
    <t>상여급</t>
    <phoneticPr fontId="1" type="noConversion"/>
  </si>
  <si>
    <t>[표1] 2025년 영업실적 보고서</t>
    <phoneticPr fontId="1" type="noConversion"/>
  </si>
  <si>
    <t>[표2] 2026년 영업실적 계획서</t>
    <phoneticPr fontId="1" type="noConversion"/>
  </si>
  <si>
    <t>지점코드</t>
    <phoneticPr fontId="1" type="noConversion"/>
  </si>
  <si>
    <t>지점명</t>
    <phoneticPr fontId="1" type="noConversion"/>
  </si>
  <si>
    <t>지점전화번호</t>
    <phoneticPr fontId="1" type="noConversion"/>
  </si>
  <si>
    <t>판매량</t>
    <phoneticPr fontId="1" type="noConversion"/>
  </si>
  <si>
    <t>지점장명</t>
    <phoneticPr fontId="1" type="noConversion"/>
  </si>
  <si>
    <t>KA-100</t>
    <phoneticPr fontId="1" type="noConversion"/>
  </si>
  <si>
    <t>GW-200</t>
    <phoneticPr fontId="1" type="noConversion"/>
  </si>
  <si>
    <t>DA-300</t>
    <phoneticPr fontId="1" type="noConversion"/>
  </si>
  <si>
    <t>TA-400</t>
    <phoneticPr fontId="1" type="noConversion"/>
  </si>
  <si>
    <t>BU-500</t>
    <phoneticPr fontId="1" type="noConversion"/>
  </si>
  <si>
    <t>강릉</t>
    <phoneticPr fontId="1" type="noConversion"/>
  </si>
  <si>
    <t>광주</t>
    <phoneticPr fontId="1" type="noConversion"/>
  </si>
  <si>
    <t>대구</t>
    <phoneticPr fontId="1" type="noConversion"/>
  </si>
  <si>
    <t>대전</t>
    <phoneticPr fontId="1" type="noConversion"/>
  </si>
  <si>
    <t>부산</t>
    <phoneticPr fontId="1" type="noConversion"/>
  </si>
  <si>
    <t>서울</t>
    <phoneticPr fontId="1" type="noConversion"/>
  </si>
  <si>
    <t>김갑수</t>
    <phoneticPr fontId="1" type="noConversion"/>
  </si>
  <si>
    <t>유시영</t>
    <phoneticPr fontId="1" type="noConversion"/>
  </si>
  <si>
    <t>홍민철</t>
    <phoneticPr fontId="1" type="noConversion"/>
  </si>
  <si>
    <t>조현우</t>
    <phoneticPr fontId="1" type="noConversion"/>
  </si>
  <si>
    <t>우연히</t>
    <phoneticPr fontId="1" type="noConversion"/>
  </si>
  <si>
    <t>이대로</t>
    <phoneticPr fontId="1" type="noConversion"/>
  </si>
  <si>
    <t>033-378-2383</t>
    <phoneticPr fontId="1" type="noConversion"/>
  </si>
  <si>
    <t>062-482-7742</t>
    <phoneticPr fontId="1" type="noConversion"/>
  </si>
  <si>
    <t>053-474-2121</t>
    <phoneticPr fontId="1" type="noConversion"/>
  </si>
  <si>
    <t>042-771-0258</t>
    <phoneticPr fontId="1" type="noConversion"/>
  </si>
  <si>
    <t>051-903-4725</t>
    <phoneticPr fontId="1" type="noConversion"/>
  </si>
  <si>
    <t>02-493-8033</t>
    <phoneticPr fontId="1" type="noConversion"/>
  </si>
  <si>
    <t>컴퓨터活用 성적 일람표</t>
    <phoneticPr fontId="1" type="noConversion"/>
  </si>
  <si>
    <t>(모두)</t>
  </si>
  <si>
    <t>평균 : 어학성적</t>
  </si>
  <si>
    <t>학과</t>
    <phoneticPr fontId="1" type="noConversion"/>
  </si>
  <si>
    <t>건축과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</si>
</sst>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yy\/mm\/dd"/>
    <numFmt numFmtId="177" formatCode="0.0"/>
    <numFmt numFmtId="179" formatCode="&quot;*&quot;0&quot;점&quot;"/>
    <numFmt numFmtId="180" formatCode="0.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굴림"/>
      <family val="2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4" xfId="0" applyNumberFormat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7" xfId="2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9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9" fontId="0" fillId="0" borderId="14" xfId="0" applyNumberFormat="1" applyBorder="1" applyAlignment="1">
      <alignment horizontal="center" vertical="center"/>
    </xf>
    <xf numFmtId="179" fontId="0" fillId="0" borderId="15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180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</cellXfs>
  <cellStyles count="3">
    <cellStyle name="쉼표 [0]" xfId="1" builtinId="6"/>
    <cellStyle name="제목 2" xfId="2" builtinId="17"/>
    <cellStyle name="표준" xfId="0" builtinId="0"/>
  </cellStyles>
  <dxfs count="1">
    <dxf>
      <font>
        <b val="0"/>
        <i/>
        <u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사업소 설립계획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초기설립비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(차트작업!$D$4,차트작업!$D$6:$D$9)</c:f>
              <c:numCache>
                <c:formatCode>General</c:formatCode>
                <c:ptCount val="5"/>
                <c:pt idx="0">
                  <c:v>100</c:v>
                </c:pt>
                <c:pt idx="1">
                  <c:v>230</c:v>
                </c:pt>
                <c:pt idx="2">
                  <c:v>270</c:v>
                </c:pt>
                <c:pt idx="3">
                  <c:v>270</c:v>
                </c:pt>
                <c:pt idx="4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C-46E5-A7E4-E946BA18DECB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추가투입비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(차트작업!$E$4,차트작업!$E$6:$E$9)</c:f>
              <c:numCache>
                <c:formatCode>General</c:formatCode>
                <c:ptCount val="5"/>
                <c:pt idx="0">
                  <c:v>20</c:v>
                </c:pt>
                <c:pt idx="1">
                  <c:v>100</c:v>
                </c:pt>
                <c:pt idx="2">
                  <c:v>110</c:v>
                </c:pt>
                <c:pt idx="3">
                  <c:v>90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4DA7-46CE-9BD7-754B53EB2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6881680"/>
        <c:axId val="823756064"/>
      </c:lineChart>
      <c:catAx>
        <c:axId val="936881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사업소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돋움" panose="020B0600000101010101" pitchFamily="50" charset="-127"/>
                <a:ea typeface="돋움" panose="020B0600000101010101" pitchFamily="50" charset="-127"/>
                <a:cs typeface="+mn-cs"/>
              </a:defRPr>
            </a:pPr>
            <a:endParaRPr lang="ko-KR"/>
          </a:p>
        </c:txPr>
        <c:crossAx val="823756064"/>
        <c:crosses val="autoZero"/>
        <c:auto val="1"/>
        <c:lblAlgn val="ctr"/>
        <c:lblOffset val="100"/>
        <c:noMultiLvlLbl val="0"/>
      </c:catAx>
      <c:valAx>
        <c:axId val="82375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억원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돋움" panose="020B0600000101010101" pitchFamily="50" charset="-127"/>
                <a:ea typeface="돋움" panose="020B0600000101010101" pitchFamily="50" charset="-127"/>
                <a:cs typeface="+mn-cs"/>
              </a:defRPr>
            </a:pPr>
            <a:endParaRPr lang="ko-KR"/>
          </a:p>
        </c:txPr>
        <c:crossAx val="93688168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1"/>
        </a:solidFill>
        <a:ln w="12700" cap="flat" cmpd="sng" algn="ctr">
          <a:solidFill>
            <a:schemeClr val="accent1">
              <a:shade val="50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12</xdr:row>
      <xdr:rowOff>210206</xdr:rowOff>
    </xdr:from>
    <xdr:to>
      <xdr:col>6</xdr:col>
      <xdr:colOff>0</xdr:colOff>
      <xdr:row>15</xdr:row>
      <xdr:rowOff>0</xdr:rowOff>
    </xdr:to>
    <xdr:sp macro="[0]!소수" textlink="">
      <xdr:nvSpPr>
        <xdr:cNvPr id="2" name="두루마리 모양: 가로로 말림 1">
          <a:extLst>
            <a:ext uri="{FF2B5EF4-FFF2-40B4-BE49-F238E27FC236}">
              <a16:creationId xmlns:a16="http://schemas.microsoft.com/office/drawing/2014/main" id="{F61A1B8C-2D8A-79E7-DE39-3AA2E5E32F4D}"/>
            </a:ext>
          </a:extLst>
        </xdr:cNvPr>
        <xdr:cNvSpPr/>
      </xdr:nvSpPr>
      <xdr:spPr>
        <a:xfrm>
          <a:off x="2732690" y="2778672"/>
          <a:ext cx="1491155" cy="420414"/>
        </a:xfrm>
        <a:prstGeom prst="horizontalScrol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4ADB368-7066-5086-2C78-10F3FFE35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5941.418133217594" createdVersion="8" refreshedVersion="8" minRefreshableVersion="3" recordCount="16" xr:uid="{801AF26E-20E5-4F31-8062-7C1D44A23749}">
  <cacheSource type="worksheet">
    <worksheetSource ref="A3:F19" sheet="분석작업-1"/>
  </cacheSource>
  <cacheFields count="6">
    <cacheField name="직무" numFmtId="0">
      <sharedItems count="4">
        <s v="행정"/>
        <s v="건축"/>
        <s v="간호"/>
        <s v="환경"/>
      </sharedItems>
    </cacheField>
    <cacheField name="직급" numFmtId="0">
      <sharedItems count="2">
        <s v="6급"/>
        <s v="7급"/>
      </sharedItems>
    </cacheField>
    <cacheField name="성명" numFmtId="0">
      <sharedItems count="16">
        <s v="장성태"/>
        <s v="배승우"/>
        <s v="장병철"/>
        <s v="우병순"/>
        <s v="추병선"/>
        <s v="곽배동"/>
        <s v="이순선"/>
        <s v="여종택"/>
        <s v="장재근"/>
        <s v="김유신"/>
        <s v="이덕화"/>
        <s v="공재룡"/>
        <s v="김이길"/>
        <s v="박경숙"/>
        <s v="박난초"/>
        <s v="최은경"/>
      </sharedItems>
    </cacheField>
    <cacheField name="소속" numFmtId="0">
      <sharedItems/>
    </cacheField>
    <cacheField name="어학성적" numFmtId="0">
      <sharedItems containsSemiMixedTypes="0" containsString="0" containsNumber="1" containsInteger="1" minValue="69" maxValue="98"/>
    </cacheField>
    <cacheField name="근무현황" numFmtId="0">
      <sharedItems containsSemiMixedTypes="0" containsString="0" containsNumber="1" containsInteger="1" minValue="1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x v="0"/>
    <x v="0"/>
    <s v="총무과"/>
    <n v="98"/>
    <n v="8"/>
  </r>
  <r>
    <x v="1"/>
    <x v="0"/>
    <x v="1"/>
    <s v="총무과"/>
    <n v="98"/>
    <n v="9"/>
  </r>
  <r>
    <x v="0"/>
    <x v="0"/>
    <x v="2"/>
    <s v="총무과"/>
    <n v="78"/>
    <n v="10"/>
  </r>
  <r>
    <x v="1"/>
    <x v="1"/>
    <x v="3"/>
    <s v="농림과"/>
    <n v="69"/>
    <n v="2"/>
  </r>
  <r>
    <x v="2"/>
    <x v="1"/>
    <x v="4"/>
    <s v="보건사업과"/>
    <n v="79"/>
    <n v="7"/>
  </r>
  <r>
    <x v="0"/>
    <x v="0"/>
    <x v="5"/>
    <s v="교통행정과"/>
    <n v="86"/>
    <n v="4"/>
  </r>
  <r>
    <x v="0"/>
    <x v="1"/>
    <x v="6"/>
    <s v="민방위과"/>
    <n v="85"/>
    <n v="8"/>
  </r>
  <r>
    <x v="1"/>
    <x v="1"/>
    <x v="7"/>
    <s v="회계과"/>
    <n v="93"/>
    <n v="2"/>
  </r>
  <r>
    <x v="3"/>
    <x v="1"/>
    <x v="8"/>
    <s v="사회복지과"/>
    <n v="90"/>
    <n v="5"/>
  </r>
  <r>
    <x v="1"/>
    <x v="0"/>
    <x v="9"/>
    <s v="보건사업과"/>
    <n v="86"/>
    <n v="6"/>
  </r>
  <r>
    <x v="1"/>
    <x v="1"/>
    <x v="10"/>
    <s v="징수과"/>
    <n v="78"/>
    <n v="2"/>
  </r>
  <r>
    <x v="3"/>
    <x v="0"/>
    <x v="11"/>
    <s v="위생과"/>
    <n v="77"/>
    <n v="5"/>
  </r>
  <r>
    <x v="2"/>
    <x v="0"/>
    <x v="12"/>
    <s v="보건사업과"/>
    <n v="92"/>
    <n v="3"/>
  </r>
  <r>
    <x v="2"/>
    <x v="1"/>
    <x v="13"/>
    <s v="보건사업과"/>
    <n v="95"/>
    <n v="8"/>
  </r>
  <r>
    <x v="3"/>
    <x v="1"/>
    <x v="14"/>
    <s v="보건사업과"/>
    <n v="88"/>
    <n v="9"/>
  </r>
  <r>
    <x v="2"/>
    <x v="1"/>
    <x v="15"/>
    <s v="보건사업과"/>
    <n v="83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C8B742E-32FA-450B-A07B-CFB6BCE96E1C}" name="피벗 테이블1" cacheId="4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compact="0" outline="1" outlineData="1" compactData="0" multipleFieldFilters="0">
  <location ref="A24:C29" firstHeaderRow="1" firstDataRow="2" firstDataCol="1" rowPageCount="1" colPageCount="1"/>
  <pivotFields count="6">
    <pivotField axis="axisRow" compact="0" showAll="0" sortType="descending">
      <items count="5">
        <item x="0"/>
        <item x="2"/>
        <item x="3"/>
        <item x="1"/>
        <item t="default"/>
      </items>
    </pivotField>
    <pivotField axis="axisCol" compact="0" showAll="0">
      <items count="3">
        <item x="0"/>
        <item x="1"/>
        <item t="default"/>
      </items>
    </pivotField>
    <pivotField axis="axisPage" compact="0" showAll="0">
      <items count="17">
        <item x="11"/>
        <item x="5"/>
        <item x="9"/>
        <item x="12"/>
        <item x="13"/>
        <item x="14"/>
        <item x="1"/>
        <item x="7"/>
        <item x="3"/>
        <item x="10"/>
        <item x="6"/>
        <item x="2"/>
        <item x="0"/>
        <item x="8"/>
        <item x="15"/>
        <item x="4"/>
        <item t="default"/>
      </items>
    </pivotField>
    <pivotField compact="0" showAll="0"/>
    <pivotField dataField="1" compact="0" showAll="0"/>
    <pivotField compact="0" showAl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2">
    <i>
      <x/>
    </i>
    <i>
      <x v="1"/>
    </i>
  </colItems>
  <pageFields count="1">
    <pageField fld="2" hier="-1"/>
  </pageFields>
  <dataFields count="1">
    <dataField name="평균 : 어학성적" fld="4" subtotal="average" baseField="0" baseItem="0" numFmtId="18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1:F9"/>
  <sheetViews>
    <sheetView zoomScale="160" zoomScaleNormal="160" workbookViewId="0">
      <selection activeCell="F4" sqref="F4:F9"/>
    </sheetView>
  </sheetViews>
  <sheetFormatPr defaultRowHeight="16.5" x14ac:dyDescent="0.3"/>
  <cols>
    <col min="1" max="1" width="3.625" customWidth="1"/>
    <col min="5" max="5" width="12.875" bestFit="1" customWidth="1"/>
  </cols>
  <sheetData>
    <row r="1" spans="2:6" x14ac:dyDescent="0.3">
      <c r="B1" t="s">
        <v>0</v>
      </c>
    </row>
    <row r="3" spans="2:6" x14ac:dyDescent="0.3">
      <c r="B3" s="1" t="s">
        <v>204</v>
      </c>
      <c r="C3" s="1" t="s">
        <v>205</v>
      </c>
      <c r="D3" s="1" t="s">
        <v>208</v>
      </c>
      <c r="E3" s="1" t="s">
        <v>206</v>
      </c>
      <c r="F3" s="1" t="s">
        <v>207</v>
      </c>
    </row>
    <row r="4" spans="2:6" x14ac:dyDescent="0.3">
      <c r="B4" s="1" t="s">
        <v>209</v>
      </c>
      <c r="C4" s="1" t="s">
        <v>214</v>
      </c>
      <c r="D4" s="1" t="s">
        <v>220</v>
      </c>
      <c r="E4" s="1" t="s">
        <v>226</v>
      </c>
      <c r="F4" s="1">
        <v>320</v>
      </c>
    </row>
    <row r="5" spans="2:6" x14ac:dyDescent="0.3">
      <c r="B5" s="1" t="s">
        <v>210</v>
      </c>
      <c r="C5" s="1" t="s">
        <v>215</v>
      </c>
      <c r="D5" s="1" t="s">
        <v>221</v>
      </c>
      <c r="E5" s="1" t="s">
        <v>227</v>
      </c>
      <c r="F5" s="1">
        <v>380</v>
      </c>
    </row>
    <row r="6" spans="2:6" x14ac:dyDescent="0.3">
      <c r="B6" s="1" t="s">
        <v>211</v>
      </c>
      <c r="C6" s="1" t="s">
        <v>216</v>
      </c>
      <c r="D6" s="1" t="s">
        <v>222</v>
      </c>
      <c r="E6" s="1" t="s">
        <v>228</v>
      </c>
      <c r="F6" s="1">
        <v>420</v>
      </c>
    </row>
    <row r="7" spans="2:6" x14ac:dyDescent="0.3">
      <c r="B7" s="1" t="s">
        <v>212</v>
      </c>
      <c r="C7" s="1" t="s">
        <v>217</v>
      </c>
      <c r="D7" s="1" t="s">
        <v>223</v>
      </c>
      <c r="E7" s="1" t="s">
        <v>229</v>
      </c>
      <c r="F7" s="1">
        <v>290</v>
      </c>
    </row>
    <row r="8" spans="2:6" x14ac:dyDescent="0.3">
      <c r="B8" s="1" t="s">
        <v>213</v>
      </c>
      <c r="C8" s="1" t="s">
        <v>218</v>
      </c>
      <c r="D8" s="1" t="s">
        <v>224</v>
      </c>
      <c r="E8" s="1" t="s">
        <v>230</v>
      </c>
      <c r="F8" s="1">
        <v>175</v>
      </c>
    </row>
    <row r="9" spans="2:6" x14ac:dyDescent="0.3">
      <c r="B9" s="1" t="s">
        <v>209</v>
      </c>
      <c r="C9" s="1" t="s">
        <v>219</v>
      </c>
      <c r="D9" s="1" t="s">
        <v>225</v>
      </c>
      <c r="E9" s="1" t="s">
        <v>231</v>
      </c>
      <c r="F9" s="1">
        <v>230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zoomScale="145" zoomScaleNormal="145" workbookViewId="0">
      <selection activeCell="L15" sqref="L15"/>
    </sheetView>
  </sheetViews>
  <sheetFormatPr defaultRowHeight="16.5" x14ac:dyDescent="0.3"/>
  <cols>
    <col min="3" max="3" width="12.375" bestFit="1" customWidth="1"/>
    <col min="4" max="8" width="7.625" customWidth="1"/>
  </cols>
  <sheetData>
    <row r="1" spans="1:8" ht="24" customHeight="1" thickBot="1" x14ac:dyDescent="0.35">
      <c r="A1" s="20" t="s">
        <v>232</v>
      </c>
      <c r="B1" s="20"/>
      <c r="C1" s="20"/>
      <c r="D1" s="20"/>
      <c r="E1" s="20"/>
      <c r="F1" s="20"/>
      <c r="G1" s="20"/>
      <c r="H1" s="20"/>
    </row>
    <row r="2" spans="1:8" ht="18" thickTop="1" thickBot="1" x14ac:dyDescent="0.35"/>
    <row r="3" spans="1:8" x14ac:dyDescent="0.3">
      <c r="A3" s="22" t="s">
        <v>78</v>
      </c>
      <c r="B3" s="23" t="s">
        <v>79</v>
      </c>
      <c r="C3" s="23" t="s">
        <v>50</v>
      </c>
      <c r="D3" s="23" t="s">
        <v>65</v>
      </c>
      <c r="E3" s="23" t="s">
        <v>80</v>
      </c>
      <c r="F3" s="23" t="s">
        <v>81</v>
      </c>
      <c r="G3" s="23" t="s">
        <v>82</v>
      </c>
      <c r="H3" s="24" t="s">
        <v>83</v>
      </c>
    </row>
    <row r="4" spans="1:8" x14ac:dyDescent="0.3">
      <c r="A4" s="25" t="s">
        <v>84</v>
      </c>
      <c r="B4" s="4" t="s">
        <v>85</v>
      </c>
      <c r="C4" s="4" t="s">
        <v>86</v>
      </c>
      <c r="D4" s="4" t="s">
        <v>71</v>
      </c>
      <c r="E4" s="21">
        <v>28</v>
      </c>
      <c r="F4" s="21">
        <v>38</v>
      </c>
      <c r="G4" s="21">
        <v>8</v>
      </c>
      <c r="H4" s="26">
        <v>17</v>
      </c>
    </row>
    <row r="5" spans="1:8" x14ac:dyDescent="0.3">
      <c r="A5" s="25" t="s">
        <v>87</v>
      </c>
      <c r="B5" s="4" t="s">
        <v>88</v>
      </c>
      <c r="C5" s="4" t="s">
        <v>86</v>
      </c>
      <c r="D5" s="4" t="s">
        <v>69</v>
      </c>
      <c r="E5" s="21">
        <v>25</v>
      </c>
      <c r="F5" s="21">
        <v>33</v>
      </c>
      <c r="G5" s="21">
        <v>5</v>
      </c>
      <c r="H5" s="26">
        <v>20</v>
      </c>
    </row>
    <row r="6" spans="1:8" x14ac:dyDescent="0.3">
      <c r="A6" s="25" t="s">
        <v>89</v>
      </c>
      <c r="B6" s="4" t="s">
        <v>90</v>
      </c>
      <c r="C6" s="4" t="s">
        <v>91</v>
      </c>
      <c r="D6" s="4" t="s">
        <v>69</v>
      </c>
      <c r="E6" s="21">
        <v>20</v>
      </c>
      <c r="F6" s="21">
        <v>35</v>
      </c>
      <c r="G6" s="21">
        <v>9</v>
      </c>
      <c r="H6" s="26">
        <v>18</v>
      </c>
    </row>
    <row r="7" spans="1:8" x14ac:dyDescent="0.3">
      <c r="A7" s="25" t="s">
        <v>92</v>
      </c>
      <c r="B7" s="4" t="s">
        <v>93</v>
      </c>
      <c r="C7" s="4" t="s">
        <v>91</v>
      </c>
      <c r="D7" s="4" t="s">
        <v>69</v>
      </c>
      <c r="E7" s="21">
        <v>29</v>
      </c>
      <c r="F7" s="21">
        <v>38</v>
      </c>
      <c r="G7" s="21">
        <v>10</v>
      </c>
      <c r="H7" s="26">
        <v>19</v>
      </c>
    </row>
    <row r="8" spans="1:8" x14ac:dyDescent="0.3">
      <c r="A8" s="25" t="s">
        <v>94</v>
      </c>
      <c r="B8" s="4" t="s">
        <v>95</v>
      </c>
      <c r="C8" s="4" t="s">
        <v>96</v>
      </c>
      <c r="D8" s="4" t="s">
        <v>71</v>
      </c>
      <c r="E8" s="21">
        <v>27</v>
      </c>
      <c r="F8" s="21">
        <v>30</v>
      </c>
      <c r="G8" s="21">
        <v>8</v>
      </c>
      <c r="H8" s="26">
        <v>12</v>
      </c>
    </row>
    <row r="9" spans="1:8" x14ac:dyDescent="0.3">
      <c r="A9" s="25" t="s">
        <v>84</v>
      </c>
      <c r="B9" s="4" t="s">
        <v>97</v>
      </c>
      <c r="C9" s="4" t="s">
        <v>86</v>
      </c>
      <c r="D9" s="4" t="s">
        <v>71</v>
      </c>
      <c r="E9" s="21">
        <v>26</v>
      </c>
      <c r="F9" s="21">
        <v>32</v>
      </c>
      <c r="G9" s="21">
        <v>10</v>
      </c>
      <c r="H9" s="26">
        <v>18</v>
      </c>
    </row>
    <row r="10" spans="1:8" x14ac:dyDescent="0.3">
      <c r="A10" s="25" t="s">
        <v>98</v>
      </c>
      <c r="B10" s="4" t="s">
        <v>99</v>
      </c>
      <c r="C10" s="4" t="s">
        <v>91</v>
      </c>
      <c r="D10" s="4" t="s">
        <v>71</v>
      </c>
      <c r="E10" s="21">
        <v>25</v>
      </c>
      <c r="F10" s="21">
        <v>34</v>
      </c>
      <c r="G10" s="21">
        <v>8</v>
      </c>
      <c r="H10" s="26">
        <v>20</v>
      </c>
    </row>
    <row r="11" spans="1:8" x14ac:dyDescent="0.3">
      <c r="A11" s="25" t="s">
        <v>100</v>
      </c>
      <c r="B11" s="4" t="s">
        <v>101</v>
      </c>
      <c r="C11" s="4" t="s">
        <v>96</v>
      </c>
      <c r="D11" s="4" t="s">
        <v>69</v>
      </c>
      <c r="E11" s="21">
        <v>29</v>
      </c>
      <c r="F11" s="21">
        <v>40</v>
      </c>
      <c r="G11" s="21">
        <v>10</v>
      </c>
      <c r="H11" s="26">
        <v>18</v>
      </c>
    </row>
    <row r="12" spans="1:8" x14ac:dyDescent="0.3">
      <c r="A12" s="25" t="s">
        <v>102</v>
      </c>
      <c r="B12" s="4" t="s">
        <v>103</v>
      </c>
      <c r="C12" s="4" t="s">
        <v>86</v>
      </c>
      <c r="D12" s="4" t="s">
        <v>71</v>
      </c>
      <c r="E12" s="21">
        <v>30</v>
      </c>
      <c r="F12" s="21">
        <v>37</v>
      </c>
      <c r="G12" s="21">
        <v>8</v>
      </c>
      <c r="H12" s="26">
        <v>18</v>
      </c>
    </row>
    <row r="13" spans="1:8" ht="17.25" thickBot="1" x14ac:dyDescent="0.35">
      <c r="A13" s="27" t="s">
        <v>104</v>
      </c>
      <c r="B13" s="28" t="s">
        <v>105</v>
      </c>
      <c r="C13" s="28" t="s">
        <v>96</v>
      </c>
      <c r="D13" s="28" t="s">
        <v>69</v>
      </c>
      <c r="E13" s="29">
        <v>25</v>
      </c>
      <c r="F13" s="29">
        <v>28</v>
      </c>
      <c r="G13" s="29">
        <v>5</v>
      </c>
      <c r="H13" s="30">
        <v>15</v>
      </c>
    </row>
  </sheetData>
  <mergeCells count="1">
    <mergeCell ref="A1:H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1"/>
  <sheetViews>
    <sheetView zoomScale="160" zoomScaleNormal="160" workbookViewId="0">
      <selection activeCell="D19" sqref="D19"/>
    </sheetView>
  </sheetViews>
  <sheetFormatPr defaultRowHeight="16.5" x14ac:dyDescent="0.3"/>
  <cols>
    <col min="2" max="2" width="12.625" customWidth="1"/>
  </cols>
  <sheetData>
    <row r="1" spans="1:7" ht="20.25" x14ac:dyDescent="0.3">
      <c r="A1" s="12" t="s">
        <v>106</v>
      </c>
      <c r="B1" s="12"/>
      <c r="C1" s="12"/>
      <c r="D1" s="12"/>
      <c r="E1" s="12"/>
      <c r="F1" s="12"/>
      <c r="G1" s="12"/>
    </row>
    <row r="3" spans="1:7" x14ac:dyDescent="0.3">
      <c r="A3" s="4" t="s">
        <v>79</v>
      </c>
      <c r="B3" s="4" t="s">
        <v>107</v>
      </c>
      <c r="C3" s="4" t="s">
        <v>65</v>
      </c>
      <c r="D3" s="4" t="s">
        <v>108</v>
      </c>
      <c r="E3" s="4" t="s">
        <v>31</v>
      </c>
      <c r="F3" s="4" t="s">
        <v>109</v>
      </c>
      <c r="G3" s="4" t="s">
        <v>110</v>
      </c>
    </row>
    <row r="4" spans="1:7" x14ac:dyDescent="0.3">
      <c r="A4" s="4" t="s">
        <v>111</v>
      </c>
      <c r="B4" s="8">
        <v>43624</v>
      </c>
      <c r="C4" s="4" t="s">
        <v>71</v>
      </c>
      <c r="D4" s="4" t="s">
        <v>112</v>
      </c>
      <c r="E4" s="4" t="s">
        <v>41</v>
      </c>
      <c r="F4" s="4">
        <v>90</v>
      </c>
      <c r="G4" s="4" t="s">
        <v>113</v>
      </c>
    </row>
    <row r="5" spans="1:7" x14ac:dyDescent="0.3">
      <c r="A5" s="4" t="s">
        <v>114</v>
      </c>
      <c r="B5" s="8">
        <v>42358</v>
      </c>
      <c r="C5" s="4" t="s">
        <v>69</v>
      </c>
      <c r="D5" s="4" t="s">
        <v>115</v>
      </c>
      <c r="E5" s="4" t="s">
        <v>38</v>
      </c>
      <c r="F5" s="4">
        <v>93</v>
      </c>
      <c r="G5" s="4" t="s">
        <v>113</v>
      </c>
    </row>
    <row r="6" spans="1:7" x14ac:dyDescent="0.3">
      <c r="A6" s="4" t="s">
        <v>116</v>
      </c>
      <c r="B6" s="8">
        <v>42490</v>
      </c>
      <c r="C6" s="4" t="s">
        <v>69</v>
      </c>
      <c r="D6" s="4" t="s">
        <v>117</v>
      </c>
      <c r="E6" s="4" t="s">
        <v>38</v>
      </c>
      <c r="F6" s="4">
        <v>89</v>
      </c>
      <c r="G6" s="4" t="s">
        <v>118</v>
      </c>
    </row>
    <row r="7" spans="1:7" x14ac:dyDescent="0.3">
      <c r="A7" s="4" t="s">
        <v>119</v>
      </c>
      <c r="B7" s="8">
        <v>43171</v>
      </c>
      <c r="C7" s="4" t="s">
        <v>71</v>
      </c>
      <c r="D7" s="4" t="s">
        <v>117</v>
      </c>
      <c r="E7" s="4" t="s">
        <v>41</v>
      </c>
      <c r="F7" s="4">
        <v>78</v>
      </c>
      <c r="G7" s="4" t="s">
        <v>120</v>
      </c>
    </row>
    <row r="8" spans="1:7" x14ac:dyDescent="0.3">
      <c r="A8" s="4" t="s">
        <v>121</v>
      </c>
      <c r="B8" s="8">
        <v>44817</v>
      </c>
      <c r="C8" s="4" t="s">
        <v>71</v>
      </c>
      <c r="D8" s="4" t="s">
        <v>115</v>
      </c>
      <c r="E8" s="4" t="s">
        <v>36</v>
      </c>
      <c r="F8" s="4">
        <v>92</v>
      </c>
      <c r="G8" s="4" t="s">
        <v>113</v>
      </c>
    </row>
    <row r="9" spans="1:7" x14ac:dyDescent="0.3">
      <c r="A9" s="4" t="s">
        <v>122</v>
      </c>
      <c r="B9" s="8">
        <v>42296</v>
      </c>
      <c r="C9" s="4" t="s">
        <v>69</v>
      </c>
      <c r="D9" s="4" t="s">
        <v>112</v>
      </c>
      <c r="E9" s="4" t="s">
        <v>38</v>
      </c>
      <c r="F9" s="4">
        <v>86</v>
      </c>
      <c r="G9" s="4" t="s">
        <v>118</v>
      </c>
    </row>
    <row r="10" spans="1:7" x14ac:dyDescent="0.3">
      <c r="A10" s="4" t="s">
        <v>123</v>
      </c>
      <c r="B10" s="8">
        <v>43336</v>
      </c>
      <c r="C10" s="4" t="s">
        <v>69</v>
      </c>
      <c r="D10" s="4" t="s">
        <v>115</v>
      </c>
      <c r="E10" s="4" t="s">
        <v>41</v>
      </c>
      <c r="F10" s="4">
        <v>97</v>
      </c>
      <c r="G10" s="4" t="s">
        <v>113</v>
      </c>
    </row>
    <row r="11" spans="1:7" x14ac:dyDescent="0.3">
      <c r="A11" s="4" t="s">
        <v>124</v>
      </c>
      <c r="B11" s="8">
        <v>44257</v>
      </c>
      <c r="C11" s="4" t="s">
        <v>69</v>
      </c>
      <c r="D11" s="4" t="s">
        <v>115</v>
      </c>
      <c r="E11" s="4" t="s">
        <v>36</v>
      </c>
      <c r="F11" s="4">
        <v>88</v>
      </c>
      <c r="G11" s="4" t="s">
        <v>118</v>
      </c>
    </row>
  </sheetData>
  <mergeCells count="1">
    <mergeCell ref="A1:G1"/>
  </mergeCells>
  <phoneticPr fontId="1" type="noConversion"/>
  <conditionalFormatting sqref="A4:G11">
    <cfRule type="expression" dxfId="0" priority="1">
      <formula>$B4&lt;=DATE(2017,5,31)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6"/>
  <sheetViews>
    <sheetView tabSelected="1" topLeftCell="A16" workbookViewId="0">
      <selection activeCell="D29" sqref="D29:D36"/>
    </sheetView>
  </sheetViews>
  <sheetFormatPr defaultRowHeight="16.5" x14ac:dyDescent="0.3"/>
  <cols>
    <col min="1" max="1" width="10.375" bestFit="1" customWidth="1"/>
    <col min="5" max="5" width="11.125" bestFit="1" customWidth="1"/>
  </cols>
  <sheetData>
    <row r="1" spans="1:10" x14ac:dyDescent="0.3">
      <c r="A1" s="2" t="s">
        <v>1</v>
      </c>
      <c r="B1" s="3" t="s">
        <v>2</v>
      </c>
      <c r="G1" s="2" t="s">
        <v>15</v>
      </c>
      <c r="H1" s="3" t="s">
        <v>16</v>
      </c>
    </row>
    <row r="2" spans="1:10" x14ac:dyDescent="0.3">
      <c r="A2" s="4" t="s">
        <v>3</v>
      </c>
      <c r="B2" s="4" t="s">
        <v>4</v>
      </c>
      <c r="C2" s="4" t="s">
        <v>5</v>
      </c>
      <c r="D2" s="6" t="s">
        <v>6</v>
      </c>
      <c r="G2" s="4" t="s">
        <v>17</v>
      </c>
      <c r="H2" s="4" t="s">
        <v>18</v>
      </c>
      <c r="I2" s="4" t="s">
        <v>19</v>
      </c>
      <c r="J2" s="4" t="s">
        <v>20</v>
      </c>
    </row>
    <row r="3" spans="1:10" x14ac:dyDescent="0.3">
      <c r="A3" s="4" t="s">
        <v>7</v>
      </c>
      <c r="B3" s="5">
        <v>0.42708333333333331</v>
      </c>
      <c r="C3" s="5">
        <v>0.56874999999999998</v>
      </c>
      <c r="D3" s="5"/>
      <c r="G3" s="4" t="s">
        <v>21</v>
      </c>
      <c r="H3" s="4">
        <v>91</v>
      </c>
      <c r="I3" s="4">
        <v>88</v>
      </c>
      <c r="J3" s="4">
        <v>92</v>
      </c>
    </row>
    <row r="4" spans="1:10" x14ac:dyDescent="0.3">
      <c r="A4" s="4" t="s">
        <v>8</v>
      </c>
      <c r="B4" s="5">
        <v>0.4458333333333333</v>
      </c>
      <c r="C4" s="5">
        <v>0.47500000000000003</v>
      </c>
      <c r="D4" s="5"/>
      <c r="G4" s="4" t="s">
        <v>22</v>
      </c>
      <c r="H4" s="4">
        <v>94</v>
      </c>
      <c r="I4" s="4">
        <v>95</v>
      </c>
      <c r="J4" s="4">
        <v>93</v>
      </c>
    </row>
    <row r="5" spans="1:10" x14ac:dyDescent="0.3">
      <c r="A5" s="4" t="s">
        <v>9</v>
      </c>
      <c r="B5" s="5">
        <v>0.45833333333333331</v>
      </c>
      <c r="C5" s="5">
        <v>0.59930555555555554</v>
      </c>
      <c r="D5" s="5"/>
      <c r="G5" s="4" t="s">
        <v>23</v>
      </c>
      <c r="H5" s="4">
        <v>76</v>
      </c>
      <c r="I5" s="4">
        <v>92</v>
      </c>
      <c r="J5" s="4">
        <v>91</v>
      </c>
    </row>
    <row r="6" spans="1:10" x14ac:dyDescent="0.3">
      <c r="A6" s="4" t="s">
        <v>10</v>
      </c>
      <c r="B6" s="5">
        <v>0.46249999999999997</v>
      </c>
      <c r="C6" s="5">
        <v>0.67499999999999993</v>
      </c>
      <c r="D6" s="5"/>
      <c r="G6" s="4" t="s">
        <v>24</v>
      </c>
      <c r="H6" s="4">
        <v>89</v>
      </c>
      <c r="I6" s="4">
        <v>95</v>
      </c>
      <c r="J6" s="4">
        <v>95</v>
      </c>
    </row>
    <row r="7" spans="1:10" x14ac:dyDescent="0.3">
      <c r="A7" s="4" t="s">
        <v>11</v>
      </c>
      <c r="B7" s="5">
        <v>0.47430555555555554</v>
      </c>
      <c r="C7" s="5">
        <v>0.53680555555555554</v>
      </c>
      <c r="D7" s="5"/>
      <c r="G7" s="4" t="s">
        <v>25</v>
      </c>
      <c r="H7" s="4">
        <v>85</v>
      </c>
      <c r="I7" s="4">
        <v>86</v>
      </c>
      <c r="J7" s="4">
        <v>88</v>
      </c>
    </row>
    <row r="8" spans="1:10" x14ac:dyDescent="0.3">
      <c r="A8" s="4" t="s">
        <v>12</v>
      </c>
      <c r="B8" s="5">
        <v>0.49652777777777773</v>
      </c>
      <c r="C8" s="5">
        <v>0.60486111111111118</v>
      </c>
      <c r="D8" s="5"/>
      <c r="G8" s="4" t="s">
        <v>26</v>
      </c>
      <c r="H8" s="4">
        <v>85</v>
      </c>
      <c r="I8" s="4">
        <v>94</v>
      </c>
      <c r="J8" s="4">
        <v>96</v>
      </c>
    </row>
    <row r="9" spans="1:10" x14ac:dyDescent="0.3">
      <c r="A9" s="4" t="s">
        <v>13</v>
      </c>
      <c r="B9" s="5">
        <v>0.51250000000000007</v>
      </c>
      <c r="C9" s="5">
        <v>0.57222222222222219</v>
      </c>
      <c r="D9" s="5"/>
      <c r="G9" s="4" t="s">
        <v>27</v>
      </c>
      <c r="H9" s="4">
        <v>90</v>
      </c>
      <c r="I9" s="4">
        <v>91</v>
      </c>
      <c r="J9" s="4">
        <v>90</v>
      </c>
    </row>
    <row r="10" spans="1:10" x14ac:dyDescent="0.3">
      <c r="A10" s="4" t="s">
        <v>14</v>
      </c>
      <c r="B10" s="5">
        <v>0.51458333333333328</v>
      </c>
      <c r="C10" s="5">
        <v>0.57777777777777783</v>
      </c>
      <c r="D10" s="5"/>
    </row>
    <row r="11" spans="1:10" x14ac:dyDescent="0.3">
      <c r="H11" s="13" t="s">
        <v>28</v>
      </c>
      <c r="I11" s="13"/>
      <c r="J11" s="4" t="str">
        <f>COUNTIFS(H3:H9,"&gt;=80",I3:I9,"&gt;=90",J3:J9,"&gt;=90")&amp;"명"</f>
        <v>4명</v>
      </c>
    </row>
    <row r="13" spans="1:10" x14ac:dyDescent="0.3">
      <c r="A13" s="2" t="s">
        <v>29</v>
      </c>
      <c r="B13" s="3" t="s">
        <v>30</v>
      </c>
      <c r="G13" s="2" t="s">
        <v>48</v>
      </c>
      <c r="H13" s="3" t="s">
        <v>49</v>
      </c>
    </row>
    <row r="14" spans="1:10" x14ac:dyDescent="0.3">
      <c r="A14" s="4" t="s">
        <v>31</v>
      </c>
      <c r="B14" s="4" t="s">
        <v>32</v>
      </c>
      <c r="C14" s="4" t="s">
        <v>33</v>
      </c>
      <c r="D14" s="4" t="s">
        <v>34</v>
      </c>
      <c r="E14" s="4" t="s">
        <v>35</v>
      </c>
      <c r="G14" s="4" t="s">
        <v>17</v>
      </c>
      <c r="H14" s="4" t="s">
        <v>50</v>
      </c>
      <c r="I14" s="4" t="s">
        <v>19</v>
      </c>
      <c r="J14" s="4" t="s">
        <v>51</v>
      </c>
    </row>
    <row r="15" spans="1:10" x14ac:dyDescent="0.3">
      <c r="A15" s="4" t="s">
        <v>36</v>
      </c>
      <c r="B15" s="4" t="s">
        <v>37</v>
      </c>
      <c r="C15" s="4">
        <v>2</v>
      </c>
      <c r="D15" s="4">
        <v>4</v>
      </c>
      <c r="E15" s="7">
        <v>2480000</v>
      </c>
      <c r="G15" s="4" t="s">
        <v>22</v>
      </c>
      <c r="H15" s="4" t="s">
        <v>52</v>
      </c>
      <c r="I15" s="4">
        <v>82</v>
      </c>
      <c r="J15" s="4">
        <v>70</v>
      </c>
    </row>
    <row r="16" spans="1:10" x14ac:dyDescent="0.3">
      <c r="A16" s="4" t="s">
        <v>38</v>
      </c>
      <c r="B16" s="4" t="s">
        <v>39</v>
      </c>
      <c r="C16" s="4">
        <v>5</v>
      </c>
      <c r="D16" s="4">
        <v>9</v>
      </c>
      <c r="E16" s="7">
        <v>3630000</v>
      </c>
      <c r="G16" s="4" t="s">
        <v>53</v>
      </c>
      <c r="H16" s="4" t="s">
        <v>54</v>
      </c>
      <c r="I16" s="4">
        <v>73</v>
      </c>
      <c r="J16" s="4">
        <v>88</v>
      </c>
    </row>
    <row r="17" spans="1:10" x14ac:dyDescent="0.3">
      <c r="A17" s="4" t="s">
        <v>36</v>
      </c>
      <c r="B17" s="4" t="s">
        <v>40</v>
      </c>
      <c r="C17" s="4">
        <v>1</v>
      </c>
      <c r="D17" s="4">
        <v>2</v>
      </c>
      <c r="E17" s="7">
        <v>2360000</v>
      </c>
      <c r="G17" s="4" t="s">
        <v>55</v>
      </c>
      <c r="H17" s="4" t="s">
        <v>56</v>
      </c>
      <c r="I17" s="4">
        <v>98</v>
      </c>
      <c r="J17" s="4">
        <v>80</v>
      </c>
    </row>
    <row r="18" spans="1:10" x14ac:dyDescent="0.3">
      <c r="A18" s="4" t="s">
        <v>41</v>
      </c>
      <c r="B18" s="4" t="s">
        <v>42</v>
      </c>
      <c r="C18" s="4">
        <v>5</v>
      </c>
      <c r="D18" s="4">
        <v>10</v>
      </c>
      <c r="E18" s="7">
        <v>3110000</v>
      </c>
      <c r="G18" s="4" t="s">
        <v>57</v>
      </c>
      <c r="H18" s="4" t="s">
        <v>52</v>
      </c>
      <c r="I18" s="4">
        <v>76</v>
      </c>
      <c r="J18" s="4">
        <v>94</v>
      </c>
    </row>
    <row r="19" spans="1:10" x14ac:dyDescent="0.3">
      <c r="A19" s="4" t="s">
        <v>38</v>
      </c>
      <c r="B19" s="4" t="s">
        <v>43</v>
      </c>
      <c r="C19" s="4">
        <v>9</v>
      </c>
      <c r="D19" s="4">
        <v>19</v>
      </c>
      <c r="E19" s="7">
        <v>3490000</v>
      </c>
      <c r="G19" s="4" t="s">
        <v>58</v>
      </c>
      <c r="H19" s="4" t="s">
        <v>54</v>
      </c>
      <c r="I19" s="4">
        <v>66</v>
      </c>
      <c r="J19" s="4">
        <v>74</v>
      </c>
    </row>
    <row r="20" spans="1:10" x14ac:dyDescent="0.3">
      <c r="A20" s="4" t="s">
        <v>41</v>
      </c>
      <c r="B20" s="4" t="s">
        <v>44</v>
      </c>
      <c r="C20" s="4">
        <v>6</v>
      </c>
      <c r="D20" s="4">
        <v>13</v>
      </c>
      <c r="E20" s="7">
        <v>3150000</v>
      </c>
      <c r="G20" s="4" t="s">
        <v>59</v>
      </c>
      <c r="H20" s="4" t="s">
        <v>54</v>
      </c>
      <c r="I20" s="4">
        <v>84</v>
      </c>
      <c r="J20" s="4">
        <v>90</v>
      </c>
    </row>
    <row r="21" spans="1:10" x14ac:dyDescent="0.3">
      <c r="A21" s="4" t="s">
        <v>36</v>
      </c>
      <c r="B21" s="4" t="s">
        <v>45</v>
      </c>
      <c r="C21" s="4">
        <v>3</v>
      </c>
      <c r="D21" s="4">
        <v>5</v>
      </c>
      <c r="E21" s="7">
        <v>2220000</v>
      </c>
      <c r="G21" s="4" t="s">
        <v>60</v>
      </c>
      <c r="H21" s="4" t="s">
        <v>52</v>
      </c>
      <c r="I21" s="4">
        <v>58</v>
      </c>
      <c r="J21" s="4">
        <v>64</v>
      </c>
    </row>
    <row r="22" spans="1:10" x14ac:dyDescent="0.3">
      <c r="A22" s="4" t="s">
        <v>38</v>
      </c>
      <c r="B22" s="4" t="s">
        <v>46</v>
      </c>
      <c r="C22" s="4">
        <v>3</v>
      </c>
      <c r="D22" s="4">
        <v>6</v>
      </c>
      <c r="E22" s="7">
        <v>3720000</v>
      </c>
      <c r="G22" s="4" t="s">
        <v>61</v>
      </c>
      <c r="H22" s="4" t="s">
        <v>54</v>
      </c>
      <c r="I22" s="4">
        <v>78</v>
      </c>
      <c r="J22" s="4">
        <v>82</v>
      </c>
    </row>
    <row r="24" spans="1:10" x14ac:dyDescent="0.3">
      <c r="E24" s="6" t="s">
        <v>47</v>
      </c>
      <c r="G24" s="4" t="s">
        <v>235</v>
      </c>
      <c r="H24" s="6" t="s">
        <v>62</v>
      </c>
    </row>
    <row r="25" spans="1:10" x14ac:dyDescent="0.3">
      <c r="E25" s="7">
        <f>ABS(SUMIF(A15:A22,A15,E15:E22)/COUNTIF(A15:A22,A15)-SUMIF(A15:A22,A18,E15:E22)/COUNTIF(A15:A22,A18))</f>
        <v>776666.66666666651</v>
      </c>
      <c r="G25" s="4" t="s">
        <v>236</v>
      </c>
      <c r="H25" s="4">
        <f>ROUNDDOWN(DAVERAGE(G14:J22,3,G24:G25),1)</f>
        <v>75.2</v>
      </c>
    </row>
    <row r="27" spans="1:10" x14ac:dyDescent="0.3">
      <c r="A27" s="2" t="s">
        <v>63</v>
      </c>
      <c r="B27" s="3" t="s">
        <v>64</v>
      </c>
    </row>
    <row r="28" spans="1:10" x14ac:dyDescent="0.3">
      <c r="A28" s="4" t="s">
        <v>17</v>
      </c>
      <c r="B28" s="4" t="s">
        <v>65</v>
      </c>
      <c r="C28" s="4" t="s">
        <v>66</v>
      </c>
      <c r="D28" s="6" t="s">
        <v>67</v>
      </c>
    </row>
    <row r="29" spans="1:10" x14ac:dyDescent="0.3">
      <c r="A29" s="4" t="s">
        <v>68</v>
      </c>
      <c r="B29" s="4" t="s">
        <v>69</v>
      </c>
      <c r="C29" s="4">
        <v>84</v>
      </c>
      <c r="D29" s="4" t="str">
        <f>IFERROR(CHOOSE(_xlfn.RANK.EQ(C29,$C$29:$C$36),"최우수","우수"),"")</f>
        <v/>
      </c>
    </row>
    <row r="30" spans="1:10" x14ac:dyDescent="0.3">
      <c r="A30" s="4" t="s">
        <v>70</v>
      </c>
      <c r="B30" s="4" t="s">
        <v>71</v>
      </c>
      <c r="C30" s="4">
        <v>97</v>
      </c>
      <c r="D30" s="4" t="str">
        <f t="shared" ref="D30:D36" si="0">IFERROR(CHOOSE(_xlfn.RANK.EQ(C30,$C$29:$C$36),"최우수","우수"),"")</f>
        <v>최우수</v>
      </c>
    </row>
    <row r="31" spans="1:10" x14ac:dyDescent="0.3">
      <c r="A31" s="4" t="s">
        <v>72</v>
      </c>
      <c r="B31" s="4" t="s">
        <v>69</v>
      </c>
      <c r="C31" s="4">
        <v>90</v>
      </c>
      <c r="D31" s="4" t="str">
        <f t="shared" si="0"/>
        <v/>
      </c>
    </row>
    <row r="32" spans="1:10" x14ac:dyDescent="0.3">
      <c r="A32" s="4" t="s">
        <v>73</v>
      </c>
      <c r="B32" s="4" t="s">
        <v>69</v>
      </c>
      <c r="C32" s="4">
        <v>87</v>
      </c>
      <c r="D32" s="4" t="str">
        <f t="shared" si="0"/>
        <v/>
      </c>
    </row>
    <row r="33" spans="1:4" x14ac:dyDescent="0.3">
      <c r="A33" s="4" t="s">
        <v>74</v>
      </c>
      <c r="B33" s="4" t="s">
        <v>71</v>
      </c>
      <c r="C33" s="4">
        <v>91</v>
      </c>
      <c r="D33" s="4" t="str">
        <f t="shared" si="0"/>
        <v/>
      </c>
    </row>
    <row r="34" spans="1:4" x14ac:dyDescent="0.3">
      <c r="A34" s="4" t="s">
        <v>75</v>
      </c>
      <c r="B34" s="4" t="s">
        <v>71</v>
      </c>
      <c r="C34" s="4">
        <v>96</v>
      </c>
      <c r="D34" s="4" t="str">
        <f t="shared" si="0"/>
        <v>우수</v>
      </c>
    </row>
    <row r="35" spans="1:4" x14ac:dyDescent="0.3">
      <c r="A35" s="4" t="s">
        <v>76</v>
      </c>
      <c r="B35" s="4" t="s">
        <v>69</v>
      </c>
      <c r="C35" s="4">
        <v>89</v>
      </c>
      <c r="D35" s="4" t="str">
        <f t="shared" si="0"/>
        <v/>
      </c>
    </row>
    <row r="36" spans="1:4" x14ac:dyDescent="0.3">
      <c r="A36" s="4" t="s">
        <v>77</v>
      </c>
      <c r="B36" s="4" t="s">
        <v>71</v>
      </c>
      <c r="C36" s="4">
        <v>93</v>
      </c>
      <c r="D36" s="4" t="str">
        <f t="shared" si="0"/>
        <v/>
      </c>
    </row>
  </sheetData>
  <mergeCells count="1">
    <mergeCell ref="H11:I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topLeftCell="A13" zoomScale="130" zoomScaleNormal="130" workbookViewId="0">
      <selection activeCell="A22" sqref="A22"/>
    </sheetView>
  </sheetViews>
  <sheetFormatPr defaultRowHeight="16.5" x14ac:dyDescent="0.3"/>
  <cols>
    <col min="1" max="1" width="15.25" bestFit="1" customWidth="1"/>
    <col min="2" max="2" width="8.5" bestFit="1" customWidth="1"/>
    <col min="3" max="3" width="5.5" bestFit="1" customWidth="1"/>
    <col min="4" max="4" width="7.375" bestFit="1" customWidth="1"/>
  </cols>
  <sheetData>
    <row r="1" spans="1:6" ht="20.25" x14ac:dyDescent="0.3">
      <c r="A1" s="12" t="s">
        <v>125</v>
      </c>
      <c r="B1" s="12"/>
      <c r="C1" s="12"/>
      <c r="D1" s="12"/>
      <c r="E1" s="12"/>
      <c r="F1" s="12"/>
    </row>
    <row r="3" spans="1:6" x14ac:dyDescent="0.3">
      <c r="A3" s="4" t="s">
        <v>126</v>
      </c>
      <c r="B3" s="4" t="s">
        <v>127</v>
      </c>
      <c r="C3" s="4" t="s">
        <v>17</v>
      </c>
      <c r="D3" s="4" t="s">
        <v>128</v>
      </c>
      <c r="E3" s="4" t="s">
        <v>129</v>
      </c>
      <c r="F3" s="4" t="s">
        <v>130</v>
      </c>
    </row>
    <row r="4" spans="1:6" x14ac:dyDescent="0.3">
      <c r="A4" s="4" t="s">
        <v>131</v>
      </c>
      <c r="B4" s="4" t="s">
        <v>132</v>
      </c>
      <c r="C4" s="4" t="s">
        <v>133</v>
      </c>
      <c r="D4" s="4" t="s">
        <v>134</v>
      </c>
      <c r="E4" s="4">
        <v>98</v>
      </c>
      <c r="F4" s="4">
        <v>8</v>
      </c>
    </row>
    <row r="5" spans="1:6" x14ac:dyDescent="0.3">
      <c r="A5" s="4" t="s">
        <v>135</v>
      </c>
      <c r="B5" s="4" t="s">
        <v>132</v>
      </c>
      <c r="C5" s="4" t="s">
        <v>136</v>
      </c>
      <c r="D5" s="4" t="s">
        <v>134</v>
      </c>
      <c r="E5" s="4">
        <v>98</v>
      </c>
      <c r="F5" s="4">
        <v>9</v>
      </c>
    </row>
    <row r="6" spans="1:6" x14ac:dyDescent="0.3">
      <c r="A6" s="4" t="s">
        <v>131</v>
      </c>
      <c r="B6" s="4" t="s">
        <v>132</v>
      </c>
      <c r="C6" s="4" t="s">
        <v>137</v>
      </c>
      <c r="D6" s="4" t="s">
        <v>134</v>
      </c>
      <c r="E6" s="4">
        <v>78</v>
      </c>
      <c r="F6" s="4">
        <v>10</v>
      </c>
    </row>
    <row r="7" spans="1:6" x14ac:dyDescent="0.3">
      <c r="A7" s="4" t="s">
        <v>135</v>
      </c>
      <c r="B7" s="4" t="s">
        <v>138</v>
      </c>
      <c r="C7" s="4" t="s">
        <v>139</v>
      </c>
      <c r="D7" s="4" t="s">
        <v>140</v>
      </c>
      <c r="E7" s="4">
        <v>69</v>
      </c>
      <c r="F7" s="4">
        <v>2</v>
      </c>
    </row>
    <row r="8" spans="1:6" x14ac:dyDescent="0.3">
      <c r="A8" s="4" t="s">
        <v>141</v>
      </c>
      <c r="B8" s="4" t="s">
        <v>138</v>
      </c>
      <c r="C8" s="4" t="s">
        <v>142</v>
      </c>
      <c r="D8" s="4" t="s">
        <v>143</v>
      </c>
      <c r="E8" s="4">
        <v>79</v>
      </c>
      <c r="F8" s="4">
        <v>7</v>
      </c>
    </row>
    <row r="9" spans="1:6" x14ac:dyDescent="0.3">
      <c r="A9" s="4" t="s">
        <v>131</v>
      </c>
      <c r="B9" s="4" t="s">
        <v>132</v>
      </c>
      <c r="C9" s="4" t="s">
        <v>144</v>
      </c>
      <c r="D9" s="4" t="s">
        <v>145</v>
      </c>
      <c r="E9" s="4">
        <v>86</v>
      </c>
      <c r="F9" s="4">
        <v>4</v>
      </c>
    </row>
    <row r="10" spans="1:6" x14ac:dyDescent="0.3">
      <c r="A10" s="4" t="s">
        <v>131</v>
      </c>
      <c r="B10" s="4" t="s">
        <v>138</v>
      </c>
      <c r="C10" s="4" t="s">
        <v>146</v>
      </c>
      <c r="D10" s="4" t="s">
        <v>147</v>
      </c>
      <c r="E10" s="4">
        <v>85</v>
      </c>
      <c r="F10" s="4">
        <v>8</v>
      </c>
    </row>
    <row r="11" spans="1:6" x14ac:dyDescent="0.3">
      <c r="A11" s="4" t="s">
        <v>135</v>
      </c>
      <c r="B11" s="4" t="s">
        <v>138</v>
      </c>
      <c r="C11" s="4" t="s">
        <v>148</v>
      </c>
      <c r="D11" s="4" t="s">
        <v>149</v>
      </c>
      <c r="E11" s="4">
        <v>93</v>
      </c>
      <c r="F11" s="4">
        <v>2</v>
      </c>
    </row>
    <row r="12" spans="1:6" x14ac:dyDescent="0.3">
      <c r="A12" s="4" t="s">
        <v>150</v>
      </c>
      <c r="B12" s="4" t="s">
        <v>138</v>
      </c>
      <c r="C12" s="4" t="s">
        <v>151</v>
      </c>
      <c r="D12" s="4" t="s">
        <v>152</v>
      </c>
      <c r="E12" s="4">
        <v>90</v>
      </c>
      <c r="F12" s="4">
        <v>5</v>
      </c>
    </row>
    <row r="13" spans="1:6" x14ac:dyDescent="0.3">
      <c r="A13" s="4" t="s">
        <v>135</v>
      </c>
      <c r="B13" s="4" t="s">
        <v>132</v>
      </c>
      <c r="C13" s="4" t="s">
        <v>153</v>
      </c>
      <c r="D13" s="4" t="s">
        <v>143</v>
      </c>
      <c r="E13" s="4">
        <v>86</v>
      </c>
      <c r="F13" s="4">
        <v>6</v>
      </c>
    </row>
    <row r="14" spans="1:6" x14ac:dyDescent="0.3">
      <c r="A14" s="4" t="s">
        <v>135</v>
      </c>
      <c r="B14" s="4" t="s">
        <v>138</v>
      </c>
      <c r="C14" s="4" t="s">
        <v>154</v>
      </c>
      <c r="D14" s="4" t="s">
        <v>155</v>
      </c>
      <c r="E14" s="4">
        <v>78</v>
      </c>
      <c r="F14" s="4">
        <v>2</v>
      </c>
    </row>
    <row r="15" spans="1:6" x14ac:dyDescent="0.3">
      <c r="A15" s="4" t="s">
        <v>150</v>
      </c>
      <c r="B15" s="4" t="s">
        <v>132</v>
      </c>
      <c r="C15" s="4" t="s">
        <v>156</v>
      </c>
      <c r="D15" s="4" t="s">
        <v>157</v>
      </c>
      <c r="E15" s="4">
        <v>77</v>
      </c>
      <c r="F15" s="4">
        <v>5</v>
      </c>
    </row>
    <row r="16" spans="1:6" x14ac:dyDescent="0.3">
      <c r="A16" s="4" t="s">
        <v>141</v>
      </c>
      <c r="B16" s="4" t="s">
        <v>132</v>
      </c>
      <c r="C16" s="4" t="s">
        <v>158</v>
      </c>
      <c r="D16" s="4" t="s">
        <v>143</v>
      </c>
      <c r="E16" s="4">
        <v>92</v>
      </c>
      <c r="F16" s="4">
        <v>3</v>
      </c>
    </row>
    <row r="17" spans="1:6" x14ac:dyDescent="0.3">
      <c r="A17" s="4" t="s">
        <v>141</v>
      </c>
      <c r="B17" s="4" t="s">
        <v>138</v>
      </c>
      <c r="C17" s="4" t="s">
        <v>159</v>
      </c>
      <c r="D17" s="4" t="s">
        <v>143</v>
      </c>
      <c r="E17" s="4">
        <v>95</v>
      </c>
      <c r="F17" s="4">
        <v>8</v>
      </c>
    </row>
    <row r="18" spans="1:6" x14ac:dyDescent="0.3">
      <c r="A18" s="4" t="s">
        <v>150</v>
      </c>
      <c r="B18" s="4" t="s">
        <v>138</v>
      </c>
      <c r="C18" s="4" t="s">
        <v>160</v>
      </c>
      <c r="D18" s="4" t="s">
        <v>143</v>
      </c>
      <c r="E18" s="4">
        <v>88</v>
      </c>
      <c r="F18" s="4">
        <v>9</v>
      </c>
    </row>
    <row r="19" spans="1:6" x14ac:dyDescent="0.3">
      <c r="A19" s="4" t="s">
        <v>141</v>
      </c>
      <c r="B19" s="4" t="s">
        <v>138</v>
      </c>
      <c r="C19" s="4" t="s">
        <v>161</v>
      </c>
      <c r="D19" s="4" t="s">
        <v>143</v>
      </c>
      <c r="E19" s="4">
        <v>83</v>
      </c>
      <c r="F19" s="4">
        <v>1</v>
      </c>
    </row>
    <row r="22" spans="1:6" x14ac:dyDescent="0.3">
      <c r="A22" s="31" t="s">
        <v>17</v>
      </c>
      <c r="B22" t="s">
        <v>233</v>
      </c>
    </row>
    <row r="24" spans="1:6" x14ac:dyDescent="0.3">
      <c r="A24" s="31" t="s">
        <v>234</v>
      </c>
      <c r="B24" s="31" t="s">
        <v>127</v>
      </c>
    </row>
    <row r="25" spans="1:6" x14ac:dyDescent="0.3">
      <c r="A25" s="31" t="s">
        <v>126</v>
      </c>
      <c r="B25" t="s">
        <v>132</v>
      </c>
      <c r="C25" t="s">
        <v>138</v>
      </c>
    </row>
    <row r="26" spans="1:6" x14ac:dyDescent="0.3">
      <c r="A26" t="s">
        <v>131</v>
      </c>
      <c r="B26" s="32">
        <v>87.333333333333329</v>
      </c>
      <c r="C26" s="32">
        <v>85</v>
      </c>
    </row>
    <row r="27" spans="1:6" x14ac:dyDescent="0.3">
      <c r="A27" t="s">
        <v>141</v>
      </c>
      <c r="B27" s="32">
        <v>92</v>
      </c>
      <c r="C27" s="32">
        <v>85.666666666666671</v>
      </c>
    </row>
    <row r="28" spans="1:6" x14ac:dyDescent="0.3">
      <c r="A28" t="s">
        <v>150</v>
      </c>
      <c r="B28" s="32">
        <v>77</v>
      </c>
      <c r="C28" s="32">
        <v>89</v>
      </c>
    </row>
    <row r="29" spans="1:6" x14ac:dyDescent="0.3">
      <c r="A29" t="s">
        <v>135</v>
      </c>
      <c r="B29" s="32">
        <v>92</v>
      </c>
      <c r="C29" s="32">
        <v>80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5"/>
  <sheetViews>
    <sheetView zoomScale="130" zoomScaleNormal="130" workbookViewId="0">
      <selection activeCell="A12" sqref="A12:E15"/>
    </sheetView>
  </sheetViews>
  <sheetFormatPr defaultRowHeight="16.5" x14ac:dyDescent="0.3"/>
  <cols>
    <col min="1" max="1" width="10.375" bestFit="1" customWidth="1"/>
    <col min="6" max="6" width="5.625" customWidth="1"/>
    <col min="7" max="7" width="10.375" bestFit="1" customWidth="1"/>
  </cols>
  <sheetData>
    <row r="1" spans="1:11" x14ac:dyDescent="0.3">
      <c r="A1" s="14" t="s">
        <v>202</v>
      </c>
      <c r="B1" s="14"/>
      <c r="C1" s="14"/>
      <c r="D1" s="14"/>
      <c r="E1" s="14"/>
      <c r="G1" s="14" t="s">
        <v>203</v>
      </c>
      <c r="H1" s="14"/>
      <c r="I1" s="14"/>
      <c r="J1" s="14"/>
      <c r="K1" s="14"/>
    </row>
    <row r="2" spans="1:11" x14ac:dyDescent="0.3">
      <c r="E2" s="9" t="s">
        <v>162</v>
      </c>
      <c r="K2" s="9" t="s">
        <v>162</v>
      </c>
    </row>
    <row r="3" spans="1:11" x14ac:dyDescent="0.3">
      <c r="A3" s="4" t="s">
        <v>163</v>
      </c>
      <c r="B3" s="4" t="s">
        <v>164</v>
      </c>
      <c r="C3" s="4" t="s">
        <v>165</v>
      </c>
      <c r="D3" s="4" t="s">
        <v>166</v>
      </c>
      <c r="E3" s="4" t="s">
        <v>167</v>
      </c>
      <c r="F3" s="1"/>
      <c r="G3" s="4" t="s">
        <v>163</v>
      </c>
      <c r="H3" s="4" t="s">
        <v>164</v>
      </c>
      <c r="I3" s="4" t="s">
        <v>165</v>
      </c>
      <c r="J3" s="4" t="s">
        <v>166</v>
      </c>
      <c r="K3" s="4" t="s">
        <v>167</v>
      </c>
    </row>
    <row r="4" spans="1:11" x14ac:dyDescent="0.3">
      <c r="A4" s="4" t="s">
        <v>168</v>
      </c>
      <c r="B4" s="7">
        <v>1000</v>
      </c>
      <c r="C4" s="7">
        <v>1700</v>
      </c>
      <c r="D4" s="7">
        <v>3000</v>
      </c>
      <c r="E4" s="7">
        <v>2000</v>
      </c>
      <c r="F4" s="1"/>
      <c r="G4" s="4" t="s">
        <v>168</v>
      </c>
      <c r="H4" s="7">
        <v>1200</v>
      </c>
      <c r="I4" s="7">
        <v>2000</v>
      </c>
      <c r="J4" s="7">
        <v>5000</v>
      </c>
      <c r="K4" s="7">
        <v>4000</v>
      </c>
    </row>
    <row r="5" spans="1:11" x14ac:dyDescent="0.3">
      <c r="A5" s="4" t="s">
        <v>169</v>
      </c>
      <c r="B5" s="7">
        <v>879</v>
      </c>
      <c r="C5" s="7">
        <v>1200</v>
      </c>
      <c r="D5" s="7">
        <v>1457</v>
      </c>
      <c r="E5" s="7">
        <v>1124</v>
      </c>
      <c r="F5" s="1"/>
      <c r="G5" s="4" t="s">
        <v>169</v>
      </c>
      <c r="H5" s="7">
        <v>900</v>
      </c>
      <c r="I5" s="7">
        <v>1500</v>
      </c>
      <c r="J5" s="7">
        <v>1600</v>
      </c>
      <c r="K5" s="7">
        <v>3200</v>
      </c>
    </row>
    <row r="6" spans="1:11" x14ac:dyDescent="0.3">
      <c r="A6" s="4" t="s">
        <v>170</v>
      </c>
      <c r="B6" s="7">
        <v>121</v>
      </c>
      <c r="C6" s="7">
        <v>500</v>
      </c>
      <c r="D6" s="7">
        <v>1543</v>
      </c>
      <c r="E6" s="7">
        <v>876</v>
      </c>
      <c r="F6" s="1"/>
      <c r="G6" s="4" t="s">
        <v>170</v>
      </c>
      <c r="H6" s="7">
        <v>200</v>
      </c>
      <c r="I6" s="7">
        <v>600</v>
      </c>
      <c r="J6" s="7">
        <v>1800</v>
      </c>
      <c r="K6" s="7">
        <v>900</v>
      </c>
    </row>
    <row r="7" spans="1:11" x14ac:dyDescent="0.3">
      <c r="A7" s="4" t="s">
        <v>171</v>
      </c>
      <c r="B7" s="7">
        <v>80</v>
      </c>
      <c r="C7" s="7">
        <v>230</v>
      </c>
      <c r="D7" s="7">
        <v>770</v>
      </c>
      <c r="E7" s="7">
        <v>398</v>
      </c>
      <c r="F7" s="1"/>
      <c r="G7" s="4" t="s">
        <v>171</v>
      </c>
      <c r="H7" s="7">
        <v>75</v>
      </c>
      <c r="I7" s="7">
        <v>220</v>
      </c>
      <c r="J7" s="7">
        <v>750</v>
      </c>
      <c r="K7" s="7">
        <v>420</v>
      </c>
    </row>
    <row r="8" spans="1:11" x14ac:dyDescent="0.3">
      <c r="A8" s="4" t="s">
        <v>172</v>
      </c>
      <c r="B8" s="7">
        <v>41</v>
      </c>
      <c r="C8" s="7">
        <v>270</v>
      </c>
      <c r="D8" s="7">
        <v>773</v>
      </c>
      <c r="E8" s="7">
        <v>478</v>
      </c>
      <c r="F8" s="1"/>
      <c r="G8" s="4" t="s">
        <v>172</v>
      </c>
      <c r="H8" s="7">
        <v>50</v>
      </c>
      <c r="I8" s="7">
        <v>315</v>
      </c>
      <c r="J8" s="7">
        <v>820</v>
      </c>
      <c r="K8" s="7">
        <v>512</v>
      </c>
    </row>
    <row r="11" spans="1:11" x14ac:dyDescent="0.3">
      <c r="A11" s="14" t="s">
        <v>173</v>
      </c>
      <c r="B11" s="14"/>
      <c r="C11" s="14"/>
      <c r="D11" s="14"/>
      <c r="E11" s="14"/>
    </row>
    <row r="12" spans="1:11" x14ac:dyDescent="0.3">
      <c r="A12" s="4" t="s">
        <v>163</v>
      </c>
      <c r="B12" s="4" t="s">
        <v>164</v>
      </c>
      <c r="C12" s="4" t="s">
        <v>165</v>
      </c>
      <c r="D12" s="4" t="s">
        <v>166</v>
      </c>
      <c r="E12" s="4" t="s">
        <v>167</v>
      </c>
    </row>
    <row r="13" spans="1:11" x14ac:dyDescent="0.3">
      <c r="A13" s="4" t="s">
        <v>168</v>
      </c>
      <c r="B13" s="33">
        <v>1100</v>
      </c>
      <c r="C13" s="33">
        <v>1850</v>
      </c>
      <c r="D13" s="33">
        <v>4000</v>
      </c>
      <c r="E13" s="33">
        <v>3000</v>
      </c>
    </row>
    <row r="14" spans="1:11" x14ac:dyDescent="0.3">
      <c r="A14" s="4" t="s">
        <v>170</v>
      </c>
      <c r="B14" s="33">
        <v>160.5</v>
      </c>
      <c r="C14" s="33">
        <v>550</v>
      </c>
      <c r="D14" s="33">
        <v>1671.5</v>
      </c>
      <c r="E14" s="33">
        <v>888</v>
      </c>
    </row>
    <row r="15" spans="1:11" x14ac:dyDescent="0.3">
      <c r="A15" s="4" t="s">
        <v>172</v>
      </c>
      <c r="B15" s="33">
        <v>45.5</v>
      </c>
      <c r="C15" s="33">
        <v>292.5</v>
      </c>
      <c r="D15" s="33">
        <v>796.5</v>
      </c>
      <c r="E15" s="33">
        <v>495</v>
      </c>
    </row>
  </sheetData>
  <dataConsolidate function="average" leftLabels="1" topLabels="1">
    <dataRefs count="2">
      <dataRef ref="A3:E8" sheet="분석작업-2"/>
      <dataRef ref="G3:K8" sheet="분석작업-2"/>
    </dataRefs>
  </dataConsolidate>
  <mergeCells count="3">
    <mergeCell ref="A1:E1"/>
    <mergeCell ref="G1:K1"/>
    <mergeCell ref="A11:E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zoomScale="145" zoomScaleNormal="145" workbookViewId="0">
      <selection activeCell="K14" sqref="K14"/>
    </sheetView>
  </sheetViews>
  <sheetFormatPr defaultRowHeight="16.5" x14ac:dyDescent="0.3"/>
  <cols>
    <col min="5" max="5" width="10.625" bestFit="1" customWidth="1"/>
  </cols>
  <sheetData>
    <row r="1" spans="1:6" ht="20.25" x14ac:dyDescent="0.3">
      <c r="A1" s="12" t="s">
        <v>174</v>
      </c>
      <c r="B1" s="12"/>
      <c r="C1" s="12"/>
      <c r="D1" s="12"/>
      <c r="E1" s="12"/>
      <c r="F1" s="12"/>
    </row>
    <row r="3" spans="1:6" x14ac:dyDescent="0.3">
      <c r="A3" s="4" t="s">
        <v>175</v>
      </c>
      <c r="B3" s="4" t="s">
        <v>176</v>
      </c>
      <c r="C3" s="4" t="s">
        <v>18</v>
      </c>
      <c r="D3" s="4" t="s">
        <v>177</v>
      </c>
      <c r="E3" s="4" t="s">
        <v>35</v>
      </c>
      <c r="F3" s="4" t="s">
        <v>201</v>
      </c>
    </row>
    <row r="4" spans="1:6" x14ac:dyDescent="0.3">
      <c r="A4" s="4" t="s">
        <v>178</v>
      </c>
      <c r="B4" s="4" t="s">
        <v>179</v>
      </c>
      <c r="C4" s="11">
        <v>81.569999999999993</v>
      </c>
      <c r="D4" s="11">
        <v>55.18</v>
      </c>
      <c r="E4" s="7">
        <f>1000000+(C4*50000)</f>
        <v>5078500</v>
      </c>
      <c r="F4" s="4" t="str">
        <f>IF(D4&gt;=50,"500만원","300만원")</f>
        <v>500만원</v>
      </c>
    </row>
    <row r="5" spans="1:6" x14ac:dyDescent="0.3">
      <c r="A5" s="4" t="s">
        <v>180</v>
      </c>
      <c r="B5" s="4" t="s">
        <v>181</v>
      </c>
      <c r="C5" s="11">
        <v>68.42</v>
      </c>
      <c r="D5" s="11">
        <v>67.239999999999995</v>
      </c>
      <c r="E5" s="7">
        <f t="shared" ref="E5:E10" si="0">1000000+(C5*50000)</f>
        <v>4421000</v>
      </c>
      <c r="F5" s="4" t="str">
        <f t="shared" ref="F5:F10" si="1">IF(D5&gt;=50,"500만원","300만원")</f>
        <v>500만원</v>
      </c>
    </row>
    <row r="6" spans="1:6" x14ac:dyDescent="0.3">
      <c r="A6" s="4" t="s">
        <v>182</v>
      </c>
      <c r="B6" s="4" t="s">
        <v>179</v>
      </c>
      <c r="C6" s="11">
        <v>68.91</v>
      </c>
      <c r="D6" s="11">
        <v>45.93</v>
      </c>
      <c r="E6" s="7">
        <f t="shared" si="0"/>
        <v>4445500</v>
      </c>
      <c r="F6" s="4" t="str">
        <f t="shared" si="1"/>
        <v>300만원</v>
      </c>
    </row>
    <row r="7" spans="1:6" x14ac:dyDescent="0.3">
      <c r="A7" s="4" t="s">
        <v>183</v>
      </c>
      <c r="B7" s="4" t="s">
        <v>181</v>
      </c>
      <c r="C7" s="11">
        <v>83.63</v>
      </c>
      <c r="D7" s="11">
        <v>84.73</v>
      </c>
      <c r="E7" s="7">
        <f t="shared" si="0"/>
        <v>5181500</v>
      </c>
      <c r="F7" s="4" t="str">
        <f t="shared" si="1"/>
        <v>500만원</v>
      </c>
    </row>
    <row r="8" spans="1:6" x14ac:dyDescent="0.3">
      <c r="A8" s="4" t="s">
        <v>184</v>
      </c>
      <c r="B8" s="4" t="s">
        <v>181</v>
      </c>
      <c r="C8" s="11">
        <v>59.46</v>
      </c>
      <c r="D8" s="11">
        <v>38.880000000000003</v>
      </c>
      <c r="E8" s="7">
        <f t="shared" si="0"/>
        <v>3973000</v>
      </c>
      <c r="F8" s="4" t="str">
        <f t="shared" si="1"/>
        <v>300만원</v>
      </c>
    </row>
    <row r="9" spans="1:6" x14ac:dyDescent="0.3">
      <c r="A9" s="4" t="s">
        <v>185</v>
      </c>
      <c r="B9" s="4" t="s">
        <v>115</v>
      </c>
      <c r="C9" s="11">
        <v>78.180000000000007</v>
      </c>
      <c r="D9" s="11">
        <v>70.489999999999995</v>
      </c>
      <c r="E9" s="7">
        <f t="shared" si="0"/>
        <v>4909000</v>
      </c>
      <c r="F9" s="4" t="str">
        <f t="shared" si="1"/>
        <v>500만원</v>
      </c>
    </row>
    <row r="10" spans="1:6" x14ac:dyDescent="0.3">
      <c r="A10" s="4" t="s">
        <v>186</v>
      </c>
      <c r="B10" s="4" t="s">
        <v>115</v>
      </c>
      <c r="C10" s="11">
        <v>61.77</v>
      </c>
      <c r="D10" s="11">
        <v>42.79</v>
      </c>
      <c r="E10" s="7">
        <f t="shared" si="0"/>
        <v>4088500</v>
      </c>
      <c r="F10" s="4" t="str">
        <f t="shared" si="1"/>
        <v>300만원</v>
      </c>
    </row>
    <row r="11" spans="1:6" x14ac:dyDescent="0.3">
      <c r="A11" s="15" t="s">
        <v>187</v>
      </c>
      <c r="B11" s="16"/>
      <c r="C11" s="11">
        <f>AVERAGE(C4:C10)</f>
        <v>71.705714285714279</v>
      </c>
      <c r="D11" s="11">
        <f>AVERAGE(D4:D10)</f>
        <v>57.89142857142857</v>
      </c>
      <c r="E11" s="17"/>
      <c r="F11" s="18"/>
    </row>
  </sheetData>
  <mergeCells count="3">
    <mergeCell ref="A1:F1"/>
    <mergeCell ref="A11:B11"/>
    <mergeCell ref="E11:F1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workbookViewId="0">
      <selection sqref="A1:F1"/>
    </sheetView>
  </sheetViews>
  <sheetFormatPr defaultRowHeight="16.5" x14ac:dyDescent="0.3"/>
  <cols>
    <col min="2" max="2" width="9" bestFit="1" customWidth="1"/>
    <col min="4" max="5" width="10.375" bestFit="1" customWidth="1"/>
  </cols>
  <sheetData>
    <row r="1" spans="1:6" ht="20.25" x14ac:dyDescent="0.3">
      <c r="A1" s="12" t="s">
        <v>188</v>
      </c>
      <c r="B1" s="12"/>
      <c r="C1" s="12"/>
      <c r="D1" s="12"/>
      <c r="E1" s="12"/>
      <c r="F1" s="12"/>
    </row>
    <row r="3" spans="1:6" x14ac:dyDescent="0.3">
      <c r="A3" s="4" t="s">
        <v>189</v>
      </c>
      <c r="B3" s="4" t="s">
        <v>190</v>
      </c>
      <c r="C3" s="4" t="s">
        <v>110</v>
      </c>
      <c r="D3" s="4" t="s">
        <v>191</v>
      </c>
      <c r="E3" s="4" t="s">
        <v>192</v>
      </c>
      <c r="F3" s="4" t="s">
        <v>193</v>
      </c>
    </row>
    <row r="4" spans="1:6" x14ac:dyDescent="0.3">
      <c r="A4" s="4" t="s">
        <v>194</v>
      </c>
      <c r="B4" s="10">
        <v>38678</v>
      </c>
      <c r="C4" s="4" t="s">
        <v>118</v>
      </c>
      <c r="D4" s="4">
        <v>100</v>
      </c>
      <c r="E4" s="4">
        <v>20</v>
      </c>
      <c r="F4" s="4">
        <v>18</v>
      </c>
    </row>
    <row r="5" spans="1:6" x14ac:dyDescent="0.3">
      <c r="A5" s="4" t="s">
        <v>195</v>
      </c>
      <c r="B5" s="10">
        <v>38270</v>
      </c>
      <c r="C5" s="4" t="s">
        <v>120</v>
      </c>
      <c r="D5" s="4">
        <v>150</v>
      </c>
      <c r="E5" s="4">
        <v>30</v>
      </c>
      <c r="F5" s="4">
        <v>19</v>
      </c>
    </row>
    <row r="6" spans="1:6" x14ac:dyDescent="0.3">
      <c r="A6" s="4" t="s">
        <v>196</v>
      </c>
      <c r="B6" s="10">
        <v>39387</v>
      </c>
      <c r="C6" s="4" t="s">
        <v>113</v>
      </c>
      <c r="D6" s="4">
        <v>230</v>
      </c>
      <c r="E6" s="4">
        <v>100</v>
      </c>
      <c r="F6" s="4">
        <v>16</v>
      </c>
    </row>
    <row r="7" spans="1:6" x14ac:dyDescent="0.3">
      <c r="A7" s="4" t="s">
        <v>197</v>
      </c>
      <c r="B7" s="10">
        <v>38811</v>
      </c>
      <c r="C7" s="4" t="s">
        <v>118</v>
      </c>
      <c r="D7" s="4">
        <v>270</v>
      </c>
      <c r="E7" s="4">
        <v>110</v>
      </c>
      <c r="F7" s="4">
        <v>17</v>
      </c>
    </row>
    <row r="8" spans="1:6" x14ac:dyDescent="0.3">
      <c r="A8" s="4" t="s">
        <v>198</v>
      </c>
      <c r="B8" s="10">
        <v>38364</v>
      </c>
      <c r="C8" s="4" t="s">
        <v>118</v>
      </c>
      <c r="D8" s="4">
        <v>270</v>
      </c>
      <c r="E8" s="4">
        <v>90</v>
      </c>
      <c r="F8" s="4">
        <v>18</v>
      </c>
    </row>
    <row r="9" spans="1:6" x14ac:dyDescent="0.3">
      <c r="A9" s="4" t="s">
        <v>199</v>
      </c>
      <c r="B9" s="10">
        <v>39061</v>
      </c>
      <c r="C9" s="4" t="s">
        <v>113</v>
      </c>
      <c r="D9" s="4">
        <v>280</v>
      </c>
      <c r="E9" s="4">
        <v>70</v>
      </c>
      <c r="F9" s="4">
        <v>17</v>
      </c>
    </row>
    <row r="10" spans="1:6" x14ac:dyDescent="0.3">
      <c r="A10" s="4" t="s">
        <v>200</v>
      </c>
      <c r="B10" s="10">
        <v>38229</v>
      </c>
      <c r="C10" s="4" t="s">
        <v>120</v>
      </c>
      <c r="D10" s="4">
        <v>200</v>
      </c>
      <c r="E10" s="4">
        <v>30</v>
      </c>
      <c r="F10" s="4">
        <v>19</v>
      </c>
    </row>
    <row r="11" spans="1:6" x14ac:dyDescent="0.3">
      <c r="A11" s="15" t="s">
        <v>187</v>
      </c>
      <c r="B11" s="19"/>
      <c r="C11" s="16"/>
      <c r="D11" s="11">
        <f>AVERAGE(D4:D10)</f>
        <v>214.28571428571428</v>
      </c>
      <c r="E11" s="11">
        <f t="shared" ref="E11:F11" si="0">AVERAGE(E4:E10)</f>
        <v>64.285714285714292</v>
      </c>
      <c r="F11" s="11">
        <f t="shared" si="0"/>
        <v>17.714285714285715</v>
      </c>
    </row>
  </sheetData>
  <mergeCells count="2">
    <mergeCell ref="A1:F1"/>
    <mergeCell ref="A11:C1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학번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admin</cp:lastModifiedBy>
  <dcterms:created xsi:type="dcterms:W3CDTF">2023-04-27T08:01:32Z</dcterms:created>
  <dcterms:modified xsi:type="dcterms:W3CDTF">2025-10-11T01:36:49Z</dcterms:modified>
</cp:coreProperties>
</file>