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16F0EA9-219F-422B-91D8-CE42C0DEF0C4}" xr6:coauthVersionLast="47" xr6:coauthVersionMax="47" xr10:uidLastSave="{00000000-0000-0000-0000-000000000000}"/>
  <bookViews>
    <workbookView xWindow="11100" yWindow="0" windowWidth="17805" windowHeight="15585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D36" i="9"/>
  <c r="C36" i="9"/>
  <c r="G27" i="9"/>
  <c r="D17" i="9"/>
  <c r="D18" i="9"/>
  <c r="D19" i="9"/>
  <c r="D20" i="9"/>
  <c r="D21" i="9"/>
  <c r="D22" i="9"/>
  <c r="D23" i="9"/>
  <c r="D16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<sst xmlns="http://schemas.openxmlformats.org/spreadsheetml/2006/main" count="318" uniqueCount="211">
  <si>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</si>
  <si>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</si>
  <si>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</si>
  <si>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</si>
  <si>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</si>
  <si>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</si>
  <si>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</si>
  <si>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</si>
  <si>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</si>
  <si>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</si>
  <si>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</si>
  <si>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</si>
  <si>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</si>
  <si>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</si>
  <si>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</si>
  <si>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</si>
  <si>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</si>
  <si>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</si>
  <si>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</si>
  <si>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</si>
  <si>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</si>
  <si>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</si>
  <si>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</si>
  <si>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</si>
  <si>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</si>
  <si>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</si>
  <si>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</si>
  <si>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</si>
  <si>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</si>
  <si>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</si>
  <si>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</si>
  <si>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</si>
  <si>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</si>
  <si>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</si>
  <si>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</si>
  <si>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</si>
  <si>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</si>
  <si>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</si>
  <si>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</si>
  <si>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</si>
  <si>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</si>
  <si>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</si>
  <si>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</si>
  <si>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</si>
  <si>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</si>
  <si>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</si>
  <si>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</si>
  <si>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</si>
  <si>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</si>
  <si>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</si>
  <si>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</si>
  <si>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</si>
  <si>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</si>
  <si>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</si>
  <si>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</si>
  <si>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</si>
  <si>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</si>
  <si>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</si>
  <si>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</si>
  <si>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</si>
  <si>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</si>
  <si>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</si>
  <si>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</si>
  <si>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</si>
  <si>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</si>
  <si>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</si>
  <si>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</si>
  <si>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</si>
  <si>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</si>
  <si>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</si>
  <si>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</si>
  <si>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</si>
  <si>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</si>
  <si>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</si>
  <si>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</si>
  <si>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</si>
  <si>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</si>
  <si>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</si>
  <si>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</si>
  <si>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</si>
  <si>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</si>
  <si>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</si>
  <si>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</si>
  <si>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</si>
  <si>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</si>
  <si>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</si>
  <si>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</si>
  <si>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</si>
  <si>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</si>
  <si>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</si>
  <si>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</si>
  <si>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</si>
  <si>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</si>
  <si>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</si>
  <si>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</si>
  <si>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</si>
  <si>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</si>
  <si>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</si>
  <si>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</si>
  <si>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</si>
  <si>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</si>
  <si>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</si>
  <si>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</si>
  <si>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</si>
  <si>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</si>
  <si>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</si>
  <si>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</si>
  <si>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</si>
  <si>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</si>
  <si>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</si>
  <si>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</si>
  <si>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</si>
  <si>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</si>
  <si>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</si>
  <si>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</si>
  <si>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</si>
  <si>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</si>
  <si>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</si>
  <si>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</si>
  <si>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</si>
  <si>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</si>
  <si>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</si>
  <si>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</si>
  <si>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</si>
  <si>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</si>
  <si>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</si>
  <si>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</si>
  <si>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</si>
  <si>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</si>
  <si>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</si>
  <si>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</si>
  <si>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</si>
  <si>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</si>
  <si>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</si>
  <si>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</si>
  <si>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</si>
  <si>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</si>
  <si>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</si>
  <si>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</si>
  <si>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</si>
  <si>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</si>
  <si>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</si>
  <si>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</si>
  <si>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</si>
  <si>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</si>
  <si>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</si>
  <si>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</si>
  <si>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</si>
  <si>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</si>
  <si>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</si>
  <si>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</si>
  <si>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</si>
  <si>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</si>
  <si>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</si>
  <si>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</si>
  <si>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</si>
  <si>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</si>
  <si>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</si>
  <si>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</si>
  <si>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</si>
  <si>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</si>
  <si>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</si>
  <si>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</si>
  <si>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</si>
  <si>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</si>
  <si>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</si>
  <si>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</si>
  <si>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</si>
  <si>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</si>
  <si>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</si>
  <si>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</si>
  <si>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</si>
  <si>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</si>
  <si>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</si>
  <si>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</si>
  <si>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</si>
  <si>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</si>
  <si>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</si>
  <si>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</si>
  <si>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</si>
  <si>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</si>
  <si>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</si>
  <si>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</si>
  <si>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</si>
  <si>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</si>
  <si>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</si>
  <si>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</si>
  <si>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</si>
  <si>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</si>
  <si>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</si>
  <si>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</si>
  <si>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</si>
  <si>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</si>
  <si>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</si>
  <si>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</si>
  <si>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</si>
  <si>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</si>
  <si>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</si>
  <si>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</si>
  <si>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</si>
  <si>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</si>
  <si>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</si>
  <si>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</si>
  <si>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*트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</si>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</sst>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D-4805-A235-3A86D45CF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BAC36CC1-6933-6047-3F79-E208E4E9DF67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6164.477760879628" createdVersion="8" refreshedVersion="8" minRefreshableVersion="3" recordCount="9" xr:uid="{29CF0BF5-83B1-4D0F-B7B2-46429DC16ADA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E51229-7494-48E7-A69B-772DE5A41332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2"/>
      <c r="E4" s="2"/>
      <c r="F4" s="2"/>
    </row>
    <row r="5" spans="1:6" x14ac:dyDescent="0.3">
      <c r="A5" s="1"/>
      <c r="B5" s="1"/>
      <c r="C5" s="1"/>
      <c r="D5" s="2"/>
      <c r="E5" s="2"/>
      <c r="F5" s="2"/>
    </row>
    <row r="6" spans="1:6" x14ac:dyDescent="0.3">
      <c r="A6" s="1"/>
      <c r="B6" s="1"/>
      <c r="C6" s="1"/>
      <c r="D6" s="2"/>
      <c r="E6" s="2"/>
      <c r="F6" s="2"/>
    </row>
    <row r="7" spans="1:6" x14ac:dyDescent="0.3">
      <c r="A7" s="1"/>
      <c r="B7" s="1"/>
      <c r="C7" s="1"/>
      <c r="D7" s="2"/>
      <c r="E7" s="2"/>
      <c r="F7" s="2"/>
    </row>
    <row r="8" spans="1:6" x14ac:dyDescent="0.3">
      <c r="A8" s="1"/>
      <c r="B8" s="1"/>
      <c r="C8" s="1"/>
      <c r="D8" s="2"/>
      <c r="E8" s="2"/>
      <c r="F8" s="2"/>
    </row>
    <row r="9" spans="1:6" x14ac:dyDescent="0.3">
      <c r="A9" s="1"/>
      <c r="B9" s="1"/>
      <c r="C9" s="1"/>
      <c r="D9" s="2"/>
      <c r="E9" s="2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21" sqref="D21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9" t="s">
        <v>202</v>
      </c>
      <c r="B1" s="19"/>
      <c r="C1" s="19"/>
      <c r="D1" s="19"/>
      <c r="E1" s="19"/>
      <c r="F1" s="19"/>
    </row>
    <row r="3" spans="1:6" x14ac:dyDescent="0.3">
      <c r="A3" s="20" t="s">
        <v>56</v>
      </c>
      <c r="B3" s="20" t="s">
        <v>57</v>
      </c>
      <c r="C3" s="20" t="s">
        <v>58</v>
      </c>
      <c r="D3" s="20"/>
      <c r="E3" s="20"/>
      <c r="F3" s="20" t="s">
        <v>59</v>
      </c>
    </row>
    <row r="4" spans="1:6" x14ac:dyDescent="0.3">
      <c r="A4" s="20"/>
      <c r="B4" s="20"/>
      <c r="C4" s="21" t="s">
        <v>60</v>
      </c>
      <c r="D4" s="21" t="s">
        <v>61</v>
      </c>
      <c r="E4" s="21" t="s">
        <v>62</v>
      </c>
      <c r="F4" s="20"/>
    </row>
    <row r="5" spans="1:6" x14ac:dyDescent="0.3">
      <c r="A5" s="22">
        <v>2014</v>
      </c>
      <c r="B5" s="23">
        <v>43268</v>
      </c>
      <c r="C5" s="23">
        <v>6068</v>
      </c>
      <c r="D5" s="24">
        <v>14.2</v>
      </c>
      <c r="E5" s="24">
        <v>-8.9</v>
      </c>
      <c r="F5" s="22">
        <v>3.56</v>
      </c>
    </row>
    <row r="6" spans="1:6" x14ac:dyDescent="0.3">
      <c r="A6" s="22">
        <v>2015</v>
      </c>
      <c r="B6" s="23">
        <v>43663</v>
      </c>
      <c r="C6" s="23">
        <v>5707</v>
      </c>
      <c r="D6" s="24">
        <v>13.1</v>
      </c>
      <c r="E6" s="24">
        <v>-5.9</v>
      </c>
      <c r="F6" s="22">
        <v>3.48</v>
      </c>
    </row>
    <row r="7" spans="1:6" x14ac:dyDescent="0.3">
      <c r="A7" s="22">
        <v>2016</v>
      </c>
      <c r="B7" s="23">
        <v>44056</v>
      </c>
      <c r="C7" s="23">
        <v>5407</v>
      </c>
      <c r="D7" s="24">
        <v>12.3</v>
      </c>
      <c r="E7" s="24">
        <v>-5.3</v>
      </c>
      <c r="F7" s="22">
        <v>3.41</v>
      </c>
    </row>
    <row r="8" spans="1:6" x14ac:dyDescent="0.3">
      <c r="A8" s="22">
        <v>2017</v>
      </c>
      <c r="B8" s="23">
        <v>44453</v>
      </c>
      <c r="C8" s="23">
        <v>5167</v>
      </c>
      <c r="D8" s="24">
        <v>11.6</v>
      </c>
      <c r="E8" s="24">
        <v>-4.4000000000000004</v>
      </c>
      <c r="F8" s="22">
        <v>3.32</v>
      </c>
    </row>
    <row r="9" spans="1:6" x14ac:dyDescent="0.3">
      <c r="A9" s="22">
        <v>2018</v>
      </c>
      <c r="B9" s="23">
        <v>45093</v>
      </c>
      <c r="C9" s="23">
        <v>4851</v>
      </c>
      <c r="D9" s="24">
        <v>10.9</v>
      </c>
      <c r="E9" s="24">
        <v>-6.1</v>
      </c>
      <c r="F9" s="22">
        <v>3.23</v>
      </c>
    </row>
    <row r="10" spans="1:6" x14ac:dyDescent="0.3">
      <c r="A10" s="22">
        <v>2019</v>
      </c>
      <c r="B10" s="23">
        <v>45545</v>
      </c>
      <c r="C10" s="23">
        <v>4692</v>
      </c>
      <c r="D10" s="24">
        <v>10.3</v>
      </c>
      <c r="E10" s="24">
        <v>-3.3</v>
      </c>
      <c r="F10" s="22">
        <v>3.17</v>
      </c>
    </row>
    <row r="11" spans="1:6" x14ac:dyDescent="0.3">
      <c r="A11" s="22">
        <v>2020</v>
      </c>
      <c r="B11" s="23">
        <v>45991</v>
      </c>
      <c r="C11" s="23">
        <v>4468</v>
      </c>
      <c r="D11" s="24">
        <v>9.6999999999999993</v>
      </c>
      <c r="E11" s="24">
        <v>-4.8</v>
      </c>
      <c r="F11" s="22">
        <v>3.12</v>
      </c>
    </row>
    <row r="12" spans="1:6" x14ac:dyDescent="0.3">
      <c r="A12" s="22">
        <v>2021</v>
      </c>
      <c r="B12" s="23">
        <v>46430</v>
      </c>
      <c r="C12" s="23">
        <v>4400</v>
      </c>
      <c r="D12" s="24">
        <v>9.5</v>
      </c>
      <c r="E12" s="24">
        <v>-1.5</v>
      </c>
      <c r="F12" s="22">
        <v>3.11</v>
      </c>
    </row>
    <row r="13" spans="1:6" x14ac:dyDescent="0.3">
      <c r="A13" s="22">
        <v>2022</v>
      </c>
      <c r="B13" s="23">
        <v>46858</v>
      </c>
      <c r="C13" s="23">
        <v>4210</v>
      </c>
      <c r="D13" s="24">
        <v>9.1999999999999993</v>
      </c>
      <c r="E13" s="24">
        <v>-4.3</v>
      </c>
      <c r="F13" s="22">
        <v>3.05</v>
      </c>
    </row>
    <row r="14" spans="1:6" x14ac:dyDescent="0.3">
      <c r="A14" s="22">
        <v>2023</v>
      </c>
      <c r="B14" s="23">
        <v>47275</v>
      </c>
      <c r="C14" s="23">
        <v>4032</v>
      </c>
      <c r="D14" s="24">
        <v>8.6999999999999993</v>
      </c>
      <c r="E14" s="24">
        <v>-4.2</v>
      </c>
      <c r="F14" s="22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A3" sqref="A3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3" t="s">
        <v>63</v>
      </c>
      <c r="B1" s="13"/>
      <c r="C1" s="13"/>
      <c r="D1" s="13"/>
      <c r="E1" s="13"/>
      <c r="F1" s="13"/>
      <c r="G1" s="13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0" t="s">
        <v>65</v>
      </c>
      <c r="B14" s="10" t="s">
        <v>67</v>
      </c>
    </row>
    <row r="15" spans="1:7" x14ac:dyDescent="0.3">
      <c r="A15" s="25" t="s">
        <v>203</v>
      </c>
      <c r="B15" s="25"/>
    </row>
    <row r="16" spans="1:7" x14ac:dyDescent="0.3">
      <c r="B16" s="25" t="s">
        <v>204</v>
      </c>
    </row>
    <row r="18" spans="1:7" x14ac:dyDescent="0.3">
      <c r="A18" s="10" t="s">
        <v>65</v>
      </c>
      <c r="B18" s="10" t="s">
        <v>67</v>
      </c>
      <c r="C18" s="10" t="s">
        <v>70</v>
      </c>
      <c r="D18" s="1"/>
      <c r="E18" s="1"/>
      <c r="F18" s="1"/>
      <c r="G18" s="1"/>
    </row>
    <row r="19" spans="1:7" x14ac:dyDescent="0.3">
      <c r="A19" s="10" t="s">
        <v>72</v>
      </c>
      <c r="B19" s="6">
        <v>1200</v>
      </c>
      <c r="C19" s="6">
        <v>650000</v>
      </c>
    </row>
    <row r="20" spans="1:7" x14ac:dyDescent="0.3">
      <c r="A20" s="10" t="s">
        <v>77</v>
      </c>
      <c r="B20" s="6">
        <v>1000</v>
      </c>
      <c r="C20" s="6">
        <v>525000</v>
      </c>
    </row>
    <row r="21" spans="1:7" x14ac:dyDescent="0.3">
      <c r="A21" s="10" t="s">
        <v>81</v>
      </c>
      <c r="B21" s="6">
        <v>1200</v>
      </c>
      <c r="C21" s="6">
        <v>550000</v>
      </c>
    </row>
    <row r="22" spans="1:7" x14ac:dyDescent="0.3">
      <c r="A22" s="10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6" workbookViewId="0">
      <selection activeCell="F41" sqref="F41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10" t="s">
        <v>182</v>
      </c>
      <c r="B2" s="10" t="s">
        <v>183</v>
      </c>
      <c r="C2" s="10" t="s">
        <v>184</v>
      </c>
      <c r="D2" s="11" t="s">
        <v>2</v>
      </c>
      <c r="F2" s="10" t="s">
        <v>153</v>
      </c>
      <c r="G2" s="10" t="s">
        <v>120</v>
      </c>
      <c r="H2" s="10" t="s">
        <v>154</v>
      </c>
      <c r="I2" s="11" t="s">
        <v>121</v>
      </c>
    </row>
    <row r="3" spans="1:9" x14ac:dyDescent="0.3">
      <c r="A3" s="10" t="s">
        <v>185</v>
      </c>
      <c r="B3" s="12">
        <v>45846</v>
      </c>
      <c r="C3" s="6">
        <v>36500</v>
      </c>
      <c r="D3" s="10" t="str">
        <f>IF(OR(MONTH(B3)=8,MONTH(B3)=10),"신제품","")</f>
        <v/>
      </c>
      <c r="F3" s="10" t="s">
        <v>155</v>
      </c>
      <c r="G3" s="10" t="s">
        <v>156</v>
      </c>
      <c r="H3" s="10" t="s">
        <v>157</v>
      </c>
      <c r="I3" s="10" t="str">
        <f>CHOOSE(RIGHT(F3,1),"총무부","관리부","영업부","생산부")</f>
        <v>영업부</v>
      </c>
    </row>
    <row r="4" spans="1:9" x14ac:dyDescent="0.3">
      <c r="A4" s="10" t="s">
        <v>186</v>
      </c>
      <c r="B4" s="12">
        <v>45880</v>
      </c>
      <c r="C4" s="6">
        <v>65200</v>
      </c>
      <c r="D4" s="10" t="str">
        <f t="shared" ref="D4:D12" si="0">IF(OR(MONTH(B4)=8,MONTH(B4)=10),"신제품","")</f>
        <v>신제품</v>
      </c>
      <c r="F4" s="10" t="s">
        <v>158</v>
      </c>
      <c r="G4" s="10" t="s">
        <v>159</v>
      </c>
      <c r="H4" s="10" t="s">
        <v>157</v>
      </c>
      <c r="I4" s="10" t="str">
        <f t="shared" ref="I4:I12" si="1">CHOOSE(RIGHT(F4,1),"총무부","관리부","영업부","생산부")</f>
        <v>생산부</v>
      </c>
    </row>
    <row r="5" spans="1:9" x14ac:dyDescent="0.3">
      <c r="A5" s="10" t="s">
        <v>187</v>
      </c>
      <c r="B5" s="12">
        <v>45893</v>
      </c>
      <c r="C5" s="6">
        <v>53600</v>
      </c>
      <c r="D5" s="10" t="str">
        <f t="shared" si="0"/>
        <v>신제품</v>
      </c>
      <c r="F5" s="10" t="s">
        <v>160</v>
      </c>
      <c r="G5" s="10" t="s">
        <v>161</v>
      </c>
      <c r="H5" s="10" t="s">
        <v>162</v>
      </c>
      <c r="I5" s="10" t="str">
        <f t="shared" si="1"/>
        <v>총무부</v>
      </c>
    </row>
    <row r="6" spans="1:9" x14ac:dyDescent="0.3">
      <c r="A6" s="10" t="s">
        <v>188</v>
      </c>
      <c r="B6" s="12">
        <v>45903</v>
      </c>
      <c r="C6" s="6">
        <v>39000</v>
      </c>
      <c r="D6" s="10" t="str">
        <f t="shared" si="0"/>
        <v/>
      </c>
      <c r="F6" s="10" t="s">
        <v>163</v>
      </c>
      <c r="G6" s="10" t="s">
        <v>164</v>
      </c>
      <c r="H6" s="10" t="s">
        <v>162</v>
      </c>
      <c r="I6" s="10" t="str">
        <f t="shared" si="1"/>
        <v>생산부</v>
      </c>
    </row>
    <row r="7" spans="1:9" x14ac:dyDescent="0.3">
      <c r="A7" s="10" t="s">
        <v>189</v>
      </c>
      <c r="B7" s="12">
        <v>45919</v>
      </c>
      <c r="C7" s="6">
        <v>62000</v>
      </c>
      <c r="D7" s="10" t="str">
        <f t="shared" si="0"/>
        <v/>
      </c>
      <c r="F7" s="10" t="s">
        <v>165</v>
      </c>
      <c r="G7" s="10" t="s">
        <v>166</v>
      </c>
      <c r="H7" s="10" t="s">
        <v>157</v>
      </c>
      <c r="I7" s="10" t="str">
        <f t="shared" si="1"/>
        <v>관리부</v>
      </c>
    </row>
    <row r="8" spans="1:9" x14ac:dyDescent="0.3">
      <c r="A8" s="10" t="s">
        <v>190</v>
      </c>
      <c r="B8" s="12">
        <v>45930</v>
      </c>
      <c r="C8" s="6">
        <v>55400</v>
      </c>
      <c r="D8" s="10" t="str">
        <f t="shared" si="0"/>
        <v/>
      </c>
      <c r="F8" s="10" t="s">
        <v>167</v>
      </c>
      <c r="G8" s="10" t="s">
        <v>168</v>
      </c>
      <c r="H8" s="10" t="s">
        <v>169</v>
      </c>
      <c r="I8" s="10" t="str">
        <f t="shared" si="1"/>
        <v>관리부</v>
      </c>
    </row>
    <row r="9" spans="1:9" x14ac:dyDescent="0.3">
      <c r="A9" s="10" t="s">
        <v>191</v>
      </c>
      <c r="B9" s="12">
        <v>45937</v>
      </c>
      <c r="C9" s="6">
        <v>72000</v>
      </c>
      <c r="D9" s="10" t="str">
        <f t="shared" si="0"/>
        <v>신제품</v>
      </c>
      <c r="F9" s="10" t="s">
        <v>170</v>
      </c>
      <c r="G9" s="10" t="s">
        <v>171</v>
      </c>
      <c r="H9" s="10" t="s">
        <v>162</v>
      </c>
      <c r="I9" s="10" t="str">
        <f t="shared" si="1"/>
        <v>영업부</v>
      </c>
    </row>
    <row r="10" spans="1:9" x14ac:dyDescent="0.3">
      <c r="A10" s="10" t="s">
        <v>192</v>
      </c>
      <c r="B10" s="12">
        <v>45956</v>
      </c>
      <c r="C10" s="6">
        <v>48600</v>
      </c>
      <c r="D10" s="10" t="str">
        <f t="shared" si="0"/>
        <v>신제품</v>
      </c>
      <c r="F10" s="10" t="s">
        <v>172</v>
      </c>
      <c r="G10" s="10" t="s">
        <v>173</v>
      </c>
      <c r="H10" s="10" t="s">
        <v>169</v>
      </c>
      <c r="I10" s="10" t="str">
        <f t="shared" si="1"/>
        <v>총무부</v>
      </c>
    </row>
    <row r="11" spans="1:9" x14ac:dyDescent="0.3">
      <c r="A11" s="10" t="s">
        <v>193</v>
      </c>
      <c r="B11" s="12">
        <v>45973</v>
      </c>
      <c r="C11" s="6">
        <v>56000</v>
      </c>
      <c r="D11" s="10" t="str">
        <f t="shared" si="0"/>
        <v/>
      </c>
      <c r="F11" s="10" t="s">
        <v>174</v>
      </c>
      <c r="G11" s="10" t="s">
        <v>175</v>
      </c>
      <c r="H11" s="10" t="s">
        <v>176</v>
      </c>
      <c r="I11" s="10" t="str">
        <f t="shared" si="1"/>
        <v>생산부</v>
      </c>
    </row>
    <row r="12" spans="1:9" x14ac:dyDescent="0.3">
      <c r="A12" s="10" t="s">
        <v>194</v>
      </c>
      <c r="B12" s="12">
        <v>45986</v>
      </c>
      <c r="C12" s="6">
        <v>47900</v>
      </c>
      <c r="D12" s="10" t="str">
        <f t="shared" si="0"/>
        <v/>
      </c>
      <c r="F12" s="10" t="s">
        <v>177</v>
      </c>
      <c r="G12" s="10" t="s">
        <v>178</v>
      </c>
      <c r="H12" s="10" t="s">
        <v>179</v>
      </c>
      <c r="I12" s="10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10" t="s">
        <v>10</v>
      </c>
      <c r="B15" s="10" t="s">
        <v>11</v>
      </c>
      <c r="C15" s="10" t="s">
        <v>12</v>
      </c>
      <c r="D15" s="11" t="s">
        <v>13</v>
      </c>
      <c r="F15" s="10" t="s">
        <v>195</v>
      </c>
      <c r="G15" s="10" t="s">
        <v>20</v>
      </c>
      <c r="H15" s="10" t="s">
        <v>196</v>
      </c>
      <c r="I15" s="10" t="s">
        <v>21</v>
      </c>
    </row>
    <row r="16" spans="1:9" x14ac:dyDescent="0.3">
      <c r="A16" s="10">
        <v>152001</v>
      </c>
      <c r="B16" s="10" t="s">
        <v>14</v>
      </c>
      <c r="C16" s="10">
        <v>12.5</v>
      </c>
      <c r="D16" s="10">
        <f>SMALL($C$16:$C$23,3)</f>
        <v>12.3</v>
      </c>
      <c r="F16" s="10" t="s">
        <v>22</v>
      </c>
      <c r="G16" s="7">
        <v>42527</v>
      </c>
      <c r="H16" s="10" t="s">
        <v>197</v>
      </c>
      <c r="I16" s="10">
        <v>73</v>
      </c>
    </row>
    <row r="17" spans="1:9" x14ac:dyDescent="0.3">
      <c r="A17" s="10">
        <v>152002</v>
      </c>
      <c r="B17" s="10" t="s">
        <v>6</v>
      </c>
      <c r="C17" s="10">
        <v>12.4</v>
      </c>
      <c r="D17" s="10">
        <f t="shared" ref="D17:D23" si="2">SMALL($C$16:$C$23,3)</f>
        <v>12.3</v>
      </c>
      <c r="F17" s="10" t="s">
        <v>23</v>
      </c>
      <c r="G17" s="7">
        <v>43556</v>
      </c>
      <c r="H17" s="10" t="s">
        <v>197</v>
      </c>
      <c r="I17" s="10">
        <v>68</v>
      </c>
    </row>
    <row r="18" spans="1:9" x14ac:dyDescent="0.3">
      <c r="A18" s="10">
        <v>152003</v>
      </c>
      <c r="B18" s="10" t="s">
        <v>4</v>
      </c>
      <c r="C18" s="10">
        <v>12.9</v>
      </c>
      <c r="D18" s="10">
        <f t="shared" si="2"/>
        <v>12.3</v>
      </c>
      <c r="F18" s="10" t="s">
        <v>24</v>
      </c>
      <c r="G18" s="7">
        <v>40669</v>
      </c>
      <c r="H18" s="10" t="s">
        <v>198</v>
      </c>
      <c r="I18" s="10">
        <v>98</v>
      </c>
    </row>
    <row r="19" spans="1:9" x14ac:dyDescent="0.3">
      <c r="A19" s="10">
        <v>152004</v>
      </c>
      <c r="B19" s="10" t="s">
        <v>7</v>
      </c>
      <c r="C19" s="10">
        <v>12.5</v>
      </c>
      <c r="D19" s="10">
        <f t="shared" si="2"/>
        <v>12.3</v>
      </c>
      <c r="F19" s="10" t="s">
        <v>25</v>
      </c>
      <c r="G19" s="7">
        <v>40483</v>
      </c>
      <c r="H19" s="10" t="s">
        <v>198</v>
      </c>
      <c r="I19" s="10">
        <v>65</v>
      </c>
    </row>
    <row r="20" spans="1:9" x14ac:dyDescent="0.3">
      <c r="A20" s="10">
        <v>152005</v>
      </c>
      <c r="B20" s="10" t="s">
        <v>5</v>
      </c>
      <c r="C20" s="10">
        <v>11.8</v>
      </c>
      <c r="D20" s="10">
        <f t="shared" si="2"/>
        <v>12.3</v>
      </c>
      <c r="F20" s="10" t="s">
        <v>26</v>
      </c>
      <c r="G20" s="7">
        <v>43101</v>
      </c>
      <c r="H20" s="10" t="s">
        <v>199</v>
      </c>
      <c r="I20" s="10">
        <v>69</v>
      </c>
    </row>
    <row r="21" spans="1:9" x14ac:dyDescent="0.3">
      <c r="A21" s="10">
        <v>152006</v>
      </c>
      <c r="B21" s="10" t="s">
        <v>15</v>
      </c>
      <c r="C21" s="10">
        <v>12.3</v>
      </c>
      <c r="D21" s="10">
        <f t="shared" si="2"/>
        <v>12.3</v>
      </c>
      <c r="F21" s="10" t="s">
        <v>27</v>
      </c>
      <c r="G21" s="7">
        <v>38513</v>
      </c>
      <c r="H21" s="10" t="s">
        <v>199</v>
      </c>
      <c r="I21" s="10">
        <v>80</v>
      </c>
    </row>
    <row r="22" spans="1:9" x14ac:dyDescent="0.3">
      <c r="A22" s="10">
        <v>152007</v>
      </c>
      <c r="B22" s="10" t="s">
        <v>16</v>
      </c>
      <c r="C22" s="10">
        <v>12.8</v>
      </c>
      <c r="D22" s="10">
        <f t="shared" si="2"/>
        <v>12.3</v>
      </c>
      <c r="F22" s="10" t="s">
        <v>28</v>
      </c>
      <c r="G22" s="7">
        <v>41528</v>
      </c>
      <c r="H22" s="10" t="s">
        <v>199</v>
      </c>
      <c r="I22" s="10">
        <v>86</v>
      </c>
    </row>
    <row r="23" spans="1:9" x14ac:dyDescent="0.3">
      <c r="A23" s="10">
        <v>152008</v>
      </c>
      <c r="B23" s="10" t="s">
        <v>17</v>
      </c>
      <c r="C23" s="10">
        <v>12.1</v>
      </c>
      <c r="D23" s="10">
        <f t="shared" si="2"/>
        <v>12.3</v>
      </c>
      <c r="F23" s="10" t="s">
        <v>29</v>
      </c>
      <c r="G23" s="7">
        <v>40339</v>
      </c>
      <c r="H23" s="10" t="s">
        <v>200</v>
      </c>
      <c r="I23" s="10">
        <v>70</v>
      </c>
    </row>
    <row r="24" spans="1:9" x14ac:dyDescent="0.3">
      <c r="F24" s="10" t="s">
        <v>30</v>
      </c>
      <c r="G24" s="7">
        <v>39574</v>
      </c>
      <c r="H24" s="10" t="s">
        <v>200</v>
      </c>
      <c r="I24" s="10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10" t="s">
        <v>33</v>
      </c>
      <c r="B26" s="10" t="s">
        <v>34</v>
      </c>
      <c r="C26" s="10" t="s">
        <v>35</v>
      </c>
      <c r="D26" s="10" t="s">
        <v>36</v>
      </c>
      <c r="E26" s="10" t="s">
        <v>37</v>
      </c>
      <c r="G26" s="14" t="s">
        <v>201</v>
      </c>
      <c r="H26" s="14"/>
      <c r="I26" s="14"/>
    </row>
    <row r="27" spans="1:9" x14ac:dyDescent="0.3">
      <c r="A27" s="10" t="s">
        <v>38</v>
      </c>
      <c r="B27" s="10" t="s">
        <v>39</v>
      </c>
      <c r="C27" s="10">
        <v>80</v>
      </c>
      <c r="D27" s="10">
        <v>70</v>
      </c>
      <c r="E27" s="10" t="s">
        <v>40</v>
      </c>
      <c r="G27" s="15">
        <f>COUNTIF(I16:I24,"&gt;=80")/COUNT(I16:I24)</f>
        <v>0.44444444444444442</v>
      </c>
      <c r="H27" s="15"/>
      <c r="I27" s="15"/>
    </row>
    <row r="28" spans="1:9" x14ac:dyDescent="0.3">
      <c r="A28" s="10" t="s">
        <v>41</v>
      </c>
      <c r="B28" s="10" t="s">
        <v>42</v>
      </c>
      <c r="C28" s="10">
        <v>50</v>
      </c>
      <c r="D28" s="10">
        <v>60</v>
      </c>
      <c r="E28" s="10" t="s">
        <v>40</v>
      </c>
    </row>
    <row r="29" spans="1:9" x14ac:dyDescent="0.3">
      <c r="A29" s="10" t="s">
        <v>43</v>
      </c>
      <c r="B29" s="10" t="s">
        <v>44</v>
      </c>
      <c r="C29" s="10">
        <v>70</v>
      </c>
      <c r="D29" s="10">
        <v>70</v>
      </c>
      <c r="E29" s="10" t="s">
        <v>45</v>
      </c>
    </row>
    <row r="30" spans="1:9" x14ac:dyDescent="0.3">
      <c r="A30" s="10" t="s">
        <v>46</v>
      </c>
      <c r="B30" s="10" t="s">
        <v>47</v>
      </c>
      <c r="C30" s="10">
        <v>80</v>
      </c>
      <c r="D30" s="10">
        <v>75</v>
      </c>
      <c r="E30" s="10" t="s">
        <v>45</v>
      </c>
    </row>
    <row r="31" spans="1:9" x14ac:dyDescent="0.3">
      <c r="A31" s="10" t="s">
        <v>48</v>
      </c>
      <c r="B31" s="10" t="s">
        <v>49</v>
      </c>
      <c r="C31" s="10">
        <v>50</v>
      </c>
      <c r="D31" s="10">
        <v>60</v>
      </c>
      <c r="E31" s="10" t="s">
        <v>40</v>
      </c>
    </row>
    <row r="32" spans="1:9" x14ac:dyDescent="0.3">
      <c r="A32" s="10" t="s">
        <v>50</v>
      </c>
      <c r="B32" s="10" t="s">
        <v>42</v>
      </c>
      <c r="C32" s="10">
        <v>45</v>
      </c>
      <c r="D32" s="10">
        <v>55</v>
      </c>
      <c r="E32" s="10" t="s">
        <v>40</v>
      </c>
    </row>
    <row r="33" spans="1:5" x14ac:dyDescent="0.3">
      <c r="A33" s="10" t="s">
        <v>51</v>
      </c>
      <c r="B33" s="10" t="s">
        <v>49</v>
      </c>
      <c r="C33" s="10">
        <v>85</v>
      </c>
      <c r="D33" s="10">
        <v>80</v>
      </c>
      <c r="E33" s="10" t="s">
        <v>45</v>
      </c>
    </row>
    <row r="34" spans="1:5" x14ac:dyDescent="0.3">
      <c r="A34" s="10" t="s">
        <v>52</v>
      </c>
      <c r="B34" s="10" t="s">
        <v>42</v>
      </c>
      <c r="C34" s="10">
        <v>75</v>
      </c>
      <c r="D34" s="10">
        <v>60</v>
      </c>
      <c r="E34" s="10" t="s">
        <v>40</v>
      </c>
    </row>
    <row r="35" spans="1:5" x14ac:dyDescent="0.3">
      <c r="A35" s="10" t="s">
        <v>53</v>
      </c>
      <c r="B35" s="10" t="s">
        <v>54</v>
      </c>
      <c r="C35" s="10">
        <v>70</v>
      </c>
      <c r="D35" s="10">
        <v>95</v>
      </c>
      <c r="E35" s="10" t="s">
        <v>45</v>
      </c>
    </row>
    <row r="36" spans="1:5" x14ac:dyDescent="0.3">
      <c r="A36" s="16" t="s">
        <v>55</v>
      </c>
      <c r="B36" s="17"/>
      <c r="C36" s="10">
        <f>TRUNC(SUMIF($E$27:$E$35,"합격",C27:C35)/COUNTIF($E$27:$E$35,"합격"))</f>
        <v>76</v>
      </c>
      <c r="D36" s="10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I13" sqref="I13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8.5" bestFit="1" customWidth="1"/>
    <col min="6" max="7" width="9.625" bestFit="1" customWidth="1"/>
  </cols>
  <sheetData>
    <row r="1" spans="1:7" ht="20.25" x14ac:dyDescent="0.3">
      <c r="A1" s="13" t="s">
        <v>83</v>
      </c>
      <c r="B1" s="13"/>
      <c r="C1" s="13"/>
      <c r="D1" s="13"/>
      <c r="E1" s="13"/>
      <c r="F1" s="13"/>
      <c r="G1" s="13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6" t="s">
        <v>0</v>
      </c>
      <c r="B15" t="s">
        <v>205</v>
      </c>
    </row>
    <row r="17" spans="1:7" x14ac:dyDescent="0.3">
      <c r="A17" s="26" t="s">
        <v>209</v>
      </c>
      <c r="B17" s="26" t="s">
        <v>208</v>
      </c>
    </row>
    <row r="18" spans="1:7" x14ac:dyDescent="0.3">
      <c r="A18" s="26" t="s">
        <v>206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207</v>
      </c>
    </row>
    <row r="19" spans="1:7" x14ac:dyDescent="0.3">
      <c r="A19" s="27" t="s">
        <v>91</v>
      </c>
      <c r="B19" s="28">
        <v>290000</v>
      </c>
      <c r="C19" s="28" t="s">
        <v>210</v>
      </c>
      <c r="D19" s="28" t="s">
        <v>210</v>
      </c>
      <c r="E19" s="28" t="s">
        <v>210</v>
      </c>
      <c r="F19" s="28" t="s">
        <v>210</v>
      </c>
      <c r="G19" s="28">
        <v>290000</v>
      </c>
    </row>
    <row r="20" spans="1:7" x14ac:dyDescent="0.3">
      <c r="A20" s="27" t="s">
        <v>15</v>
      </c>
      <c r="B20" s="28" t="s">
        <v>210</v>
      </c>
      <c r="C20" s="28" t="s">
        <v>210</v>
      </c>
      <c r="D20" s="28">
        <v>595000</v>
      </c>
      <c r="E20" s="28" t="s">
        <v>210</v>
      </c>
      <c r="F20" s="28" t="s">
        <v>210</v>
      </c>
      <c r="G20" s="28">
        <v>595000</v>
      </c>
    </row>
    <row r="21" spans="1:7" x14ac:dyDescent="0.3">
      <c r="A21" s="27" t="s">
        <v>7</v>
      </c>
      <c r="B21" s="28" t="s">
        <v>210</v>
      </c>
      <c r="C21" s="28">
        <v>480000</v>
      </c>
      <c r="D21" s="28" t="s">
        <v>210</v>
      </c>
      <c r="E21" s="28" t="s">
        <v>210</v>
      </c>
      <c r="F21" s="28" t="s">
        <v>210</v>
      </c>
      <c r="G21" s="28">
        <v>480000</v>
      </c>
    </row>
    <row r="22" spans="1:7" x14ac:dyDescent="0.3">
      <c r="A22" s="27" t="s">
        <v>5</v>
      </c>
      <c r="B22" s="28">
        <v>305000</v>
      </c>
      <c r="C22" s="28" t="s">
        <v>210</v>
      </c>
      <c r="D22" s="28" t="s">
        <v>210</v>
      </c>
      <c r="E22" s="28" t="s">
        <v>210</v>
      </c>
      <c r="F22" s="28" t="s">
        <v>210</v>
      </c>
      <c r="G22" s="28">
        <v>305000</v>
      </c>
    </row>
    <row r="23" spans="1:7" x14ac:dyDescent="0.3">
      <c r="A23" s="27" t="s">
        <v>99</v>
      </c>
      <c r="B23" s="28">
        <v>325000</v>
      </c>
      <c r="C23" s="28" t="s">
        <v>210</v>
      </c>
      <c r="D23" s="28" t="s">
        <v>210</v>
      </c>
      <c r="E23" s="28" t="s">
        <v>210</v>
      </c>
      <c r="F23" s="28" t="s">
        <v>210</v>
      </c>
      <c r="G23" s="28">
        <v>325000</v>
      </c>
    </row>
    <row r="24" spans="1:7" x14ac:dyDescent="0.3">
      <c r="A24" s="27" t="s">
        <v>104</v>
      </c>
      <c r="B24" s="28" t="s">
        <v>210</v>
      </c>
      <c r="C24" s="28">
        <v>480000</v>
      </c>
      <c r="D24" s="28" t="s">
        <v>210</v>
      </c>
      <c r="E24" s="28" t="s">
        <v>210</v>
      </c>
      <c r="F24" s="28" t="s">
        <v>210</v>
      </c>
      <c r="G24" s="28">
        <v>480000</v>
      </c>
    </row>
    <row r="25" spans="1:7" x14ac:dyDescent="0.3">
      <c r="A25" s="27" t="s">
        <v>108</v>
      </c>
      <c r="B25" s="28" t="s">
        <v>210</v>
      </c>
      <c r="C25" s="28" t="s">
        <v>210</v>
      </c>
      <c r="D25" s="28" t="s">
        <v>210</v>
      </c>
      <c r="E25" s="28">
        <v>730000</v>
      </c>
      <c r="F25" s="28" t="s">
        <v>210</v>
      </c>
      <c r="G25" s="28">
        <v>730000</v>
      </c>
    </row>
    <row r="26" spans="1:7" x14ac:dyDescent="0.3">
      <c r="A26" s="27" t="s">
        <v>101</v>
      </c>
      <c r="B26" s="28" t="s">
        <v>210</v>
      </c>
      <c r="C26" s="28" t="s">
        <v>210</v>
      </c>
      <c r="D26" s="28" t="s">
        <v>210</v>
      </c>
      <c r="E26" s="28" t="s">
        <v>210</v>
      </c>
      <c r="F26" s="28">
        <v>1000000</v>
      </c>
      <c r="G26" s="28">
        <v>1000000</v>
      </c>
    </row>
    <row r="27" spans="1:7" x14ac:dyDescent="0.3">
      <c r="A27" s="27" t="s">
        <v>106</v>
      </c>
      <c r="B27" s="28" t="s">
        <v>210</v>
      </c>
      <c r="C27" s="28">
        <v>465000</v>
      </c>
      <c r="D27" s="28" t="s">
        <v>210</v>
      </c>
      <c r="E27" s="28" t="s">
        <v>210</v>
      </c>
      <c r="F27" s="28" t="s">
        <v>210</v>
      </c>
      <c r="G27" s="28">
        <v>465000</v>
      </c>
    </row>
    <row r="28" spans="1:7" x14ac:dyDescent="0.3">
      <c r="A28" s="27" t="s">
        <v>207</v>
      </c>
      <c r="B28" s="28">
        <v>325000</v>
      </c>
      <c r="C28" s="28">
        <v>480000</v>
      </c>
      <c r="D28" s="28">
        <v>595000</v>
      </c>
      <c r="E28" s="28">
        <v>730000</v>
      </c>
      <c r="F28" s="28">
        <v>1000000</v>
      </c>
      <c r="G28" s="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2" sqref="F2:G8"/>
    </sheetView>
  </sheetViews>
  <sheetFormatPr defaultRowHeight="16.5" x14ac:dyDescent="0.3"/>
  <sheetData>
    <row r="1" spans="1:7" x14ac:dyDescent="0.3">
      <c r="A1" s="18" t="s">
        <v>63</v>
      </c>
      <c r="B1" s="18"/>
      <c r="C1" s="18"/>
      <c r="D1" s="18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>
        <v>1020</v>
      </c>
      <c r="G3" s="9" t="str">
        <f t="dataTable" ref="G3:G8" dt2D="1" dtr="1" r1="C4" r2="D4"/>
        <v>판매량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 t="str">
        <v>판매량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 t="str">
        <v>판매량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 t="str">
        <v>판매량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 t="str">
        <v>판매량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 t="str">
        <v>판매량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G20" sqref="G20"/>
    </sheetView>
  </sheetViews>
  <sheetFormatPr defaultRowHeight="16.5" x14ac:dyDescent="0.3"/>
  <sheetData>
    <row r="1" spans="1:5" ht="20.25" x14ac:dyDescent="0.3">
      <c r="A1" s="13" t="s">
        <v>119</v>
      </c>
      <c r="B1" s="13"/>
      <c r="C1" s="13"/>
      <c r="D1" s="13"/>
      <c r="E1" s="13"/>
    </row>
    <row r="3" spans="1:5" x14ac:dyDescent="0.3">
      <c r="A3" s="29" t="s">
        <v>120</v>
      </c>
      <c r="B3" s="5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30" t="s">
        <v>125</v>
      </c>
      <c r="B4" s="5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30" t="s">
        <v>127</v>
      </c>
      <c r="B5" s="5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30" t="s">
        <v>129</v>
      </c>
      <c r="B6" s="5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30" t="s">
        <v>131</v>
      </c>
      <c r="B7" s="5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30" t="s">
        <v>132</v>
      </c>
      <c r="B8" s="5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30" t="s">
        <v>133</v>
      </c>
      <c r="B9" s="5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30" t="s">
        <v>134</v>
      </c>
      <c r="B10" s="5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30" t="s">
        <v>135</v>
      </c>
      <c r="B11" s="5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30" t="s">
        <v>136</v>
      </c>
      <c r="B12" s="5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J18" sqref="J18"/>
    </sheetView>
  </sheetViews>
  <sheetFormatPr defaultRowHeight="16.5" x14ac:dyDescent="0.3"/>
  <sheetData>
    <row r="1" spans="1:5" ht="20.25" x14ac:dyDescent="0.3">
      <c r="A1" s="13" t="s">
        <v>137</v>
      </c>
      <c r="B1" s="13"/>
      <c r="C1" s="13"/>
      <c r="D1" s="13"/>
      <c r="E1" s="13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2026-05-22T02:39:44Z</dcterms:modified>
</cp:coreProperties>
</file>