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이종민\Desktop\컴활\"/>
    </mc:Choice>
  </mc:AlternateContent>
  <xr:revisionPtr revIDLastSave="0" documentId="13_ncr:1_{A29BC664-D6CA-4B37-80CB-3694CDAE11D6}" xr6:coauthVersionLast="47" xr6:coauthVersionMax="47" xr10:uidLastSave="{00000000-0000-0000-0000-000000000000}"/>
  <bookViews>
    <workbookView xWindow="19095" yWindow="0" windowWidth="19410" windowHeight="15585" firstSheet="2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eta.SMALL" hidden="1" xlm="1">#NAME?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2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6" l="1"/>
  <c r="D16" i="9" l="1" a="1"/>
  <c r="D16" i="9" s="1"/>
  <c r="D17" i="9" a="1"/>
  <c r="D17" i="9" s="1"/>
  <c r="D18" i="9" a="1"/>
  <c r="D18" i="9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H5" i="3" l="1"/>
  <c r="H6" i="3"/>
  <c r="H7" i="3"/>
  <c r="H8" i="3"/>
  <c r="H9" i="3"/>
  <c r="H10" i="3"/>
  <c r="H11" i="3"/>
  <c r="H12" i="3"/>
  <c r="H4" i="3"/>
  <c r="A15" i="3"/>
  <c r="E5" i="7"/>
  <c r="E6" i="7"/>
  <c r="E7" i="7"/>
  <c r="E8" i="7"/>
  <c r="E9" i="7"/>
  <c r="E10" i="7"/>
  <c r="E11" i="7"/>
  <c r="E12" i="7"/>
  <c r="E4" i="7"/>
  <c r="D36" i="9"/>
  <c r="C36" i="9"/>
  <c r="G32" i="9"/>
  <c r="G27" i="9"/>
  <c r="E17" i="9"/>
  <c r="E18" i="9"/>
  <c r="E19" i="9"/>
  <c r="E20" i="9"/>
  <c r="E21" i="9"/>
  <c r="E22" i="9"/>
  <c r="E23" i="9"/>
  <c r="E16" i="9"/>
  <c r="I4" i="9"/>
  <c r="I5" i="9"/>
  <c r="I6" i="9"/>
  <c r="I7" i="9"/>
  <c r="I8" i="9"/>
  <c r="I9" i="9"/>
  <c r="I10" i="9"/>
  <c r="I11" i="9"/>
  <c r="I12" i="9"/>
  <c r="I3" i="9"/>
  <c r="J3" i="9"/>
  <c r="J4" i="9"/>
  <c r="J5" i="9"/>
  <c r="J6" i="9"/>
  <c r="J7" i="9"/>
  <c r="J8" i="9"/>
  <c r="J9" i="9"/>
  <c r="J10" i="9"/>
  <c r="J11" i="9"/>
  <c r="J12" i="9"/>
  <c r="D4" i="9"/>
  <c r="D5" i="9"/>
  <c r="D6" i="9"/>
  <c r="D7" i="9"/>
  <c r="D8" i="9"/>
  <c r="D9" i="9"/>
  <c r="D10" i="9"/>
  <c r="D11" i="9"/>
  <c r="D12" i="9"/>
  <c r="D3" i="9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<sst xmlns="http://schemas.openxmlformats.org/spreadsheetml/2006/main" count="341" uniqueCount="237">
  <si>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</si>
  <si>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</si>
  <si>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</si>
  <si>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</si>
  <si>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</si>
  <si>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</si>
  <si>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</si>
  <si>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</si>
  <si>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</si>
  <si>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</si>
  <si>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</si>
  <si>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</si>
  <si>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</si>
  <si>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</si>
  <si>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</si>
  <si>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</si>
  <si>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</si>
  <si>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</si>
  <si>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</si>
  <si>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</si>
  <si>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</si>
  <si>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</si>
  <si>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</si>
  <si>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</si>
  <si>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</si>
  <si>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</si>
  <si>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</si>
  <si>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</si>
  <si>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</si>
  <si>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</si>
  <si>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</si>
  <si>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</si>
  <si>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</si>
  <si>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</si>
  <si>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</si>
  <si>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</si>
  <si>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</si>
  <si>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</si>
  <si>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</si>
  <si>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</si>
  <si>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</si>
  <si>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</si>
  <si>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</si>
  <si>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</si>
  <si>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</si>
  <si>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</si>
  <si>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</si>
  <si>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</si>
  <si>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</si>
  <si>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</si>
  <si>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</si>
  <si>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</si>
  <si>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</si>
  <si>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</si>
  <si>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</si>
  <si>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</si>
  <si>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</si>
  <si>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</si>
  <si>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</si>
  <si>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</si>
  <si>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</si>
  <si>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</si>
  <si>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</si>
  <si>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</si>
  <si>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</si>
  <si>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</si>
  <si>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</si>
  <si>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</si>
  <si>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</si>
  <si>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</si>
  <si>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</si>
  <si>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</si>
  <si>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</si>
  <si>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</si>
  <si>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</si>
  <si>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</si>
  <si>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</si>
  <si>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</si>
  <si>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</si>
  <si>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</si>
  <si>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</si>
  <si>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</si>
  <si>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</si>
  <si>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</si>
  <si>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</si>
  <si>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</si>
  <si>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</si>
  <si>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</si>
  <si>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</si>
  <si>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</si>
  <si>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</si>
  <si>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</si>
  <si>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</si>
  <si>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</si>
  <si>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</si>
  <si>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</si>
  <si>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</si>
  <si>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</si>
  <si>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</si>
  <si>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</si>
  <si>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</si>
  <si>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</si>
  <si>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</si>
  <si>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</si>
  <si>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</si>
  <si>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</si>
  <si>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</si>
  <si>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</si>
  <si>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</si>
  <si>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</si>
  <si>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</si>
  <si>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</si>
  <si>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</si>
  <si>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</si>
  <si>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</si>
  <si>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</si>
  <si>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</si>
  <si>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</si>
  <si>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</si>
  <si>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</si>
  <si>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</si>
  <si>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</si>
  <si>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</si>
  <si>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</si>
  <si>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</si>
  <si>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</si>
  <si>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</si>
  <si>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</si>
  <si>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</si>
  <si>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</si>
  <si>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</si>
  <si>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</si>
  <si>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</si>
  <si>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</si>
  <si>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</si>
  <si>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</si>
  <si>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</si>
  <si>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</si>
  <si>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</si>
  <si>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</si>
  <si>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</si>
  <si>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</si>
  <si>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</si>
  <si>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</si>
  <si>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</si>
  <si>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</si>
  <si>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</si>
  <si>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</si>
  <si>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</si>
  <si>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</si>
  <si>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</si>
  <si>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</si>
  <si>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</si>
  <si>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</si>
  <si>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</si>
  <si>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</si>
  <si>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</si>
  <si>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</si>
  <si>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</si>
  <si>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</si>
  <si>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</si>
  <si>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</si>
  <si>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</si>
  <si>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</si>
  <si>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</si>
  <si>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</si>
  <si>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</si>
  <si>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</si>
  <si>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</si>
  <si>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</si>
  <si>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</si>
  <si>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</si>
  <si>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</si>
  <si>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</si>
  <si>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</si>
  <si>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</si>
  <si>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</si>
  <si>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</si>
  <si>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</si>
  <si>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</si>
  <si>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</si>
  <si>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</si>
  <si>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</si>
  <si>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</si>
  <si>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</si>
  <si>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</si>
  <si>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</si>
  <si>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</si>
  <si>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</si>
  <si>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</si>
  <si>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</si>
  <si>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</si>
  <si>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</si>
  <si>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</si>
  <si>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</si>
  <si>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</si>
  <si>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</si>
  <si>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</si>
  <si>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</si>
  <si>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</si>
  <si>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</si>
  <si>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</si>
  <si>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</si>
  <si>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</si>
  <si>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</si>
  <si>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</si>
  <si>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</si>
  <si>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</si>
  <si>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</si>
  <si>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</si>
  <si>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</si>
  <si>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</si>
  <si>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</si>
  <si>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</si>
  <si>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</si>
  <si>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</si>
  <si>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</si>
  <si>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</si>
  <si>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</si>
  <si>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</si>
  <si>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</si>
  <si>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영업C팀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</si>
  <si>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</si>
  <si>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</si>
  <si>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</si>
  <si>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</si>
  <si>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품명</t>
    <phoneticPr fontId="1" type="noConversion"/>
  </si>
  <si>
    <t>매입량</t>
    <phoneticPr fontId="1" type="noConversion"/>
  </si>
  <si>
    <t>&gt;=1300</t>
    <phoneticPr fontId="1" type="noConversion"/>
  </si>
  <si>
    <t>매출이익</t>
    <phoneticPr fontId="1" type="noConversion"/>
  </si>
  <si>
    <t>행 레이블</t>
  </si>
  <si>
    <t>총합계</t>
  </si>
  <si>
    <t>(모두)</t>
  </si>
  <si>
    <t>열 레이블</t>
  </si>
  <si>
    <t>최대 : 총비용</t>
  </si>
  <si>
    <t>조건</t>
    <phoneticPr fontId="1" type="noConversion"/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</si>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</sst>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8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8" fontId="0" fillId="0" borderId="4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5" xfId="0" applyBorder="1">
      <alignment vertical="center"/>
    </xf>
    <xf numFmtId="0" fontId="0" fillId="0" borderId="2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8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D8-4A14-ACE3-30966EFD54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F7603641-D168-1771-F44F-1AFF761B88EF}"/>
            </a:ext>
          </a:extLst>
        </xdr:cNvPr>
        <xdr:cNvSpPr/>
      </xdr:nvSpPr>
      <xdr:spPr>
        <a:xfrm>
          <a:off x="4114800" y="1953986"/>
          <a:ext cx="1371600" cy="636814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종민" refreshedDate="45916.821337037036" createdVersion="8" refreshedVersion="8" minRefreshableVersion="3" recordCount="9" xr:uid="{3D20472E-DFC5-4840-9664-C9EC90E53D19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2F83B1-3BF2-4658-841C-C861315F0FBE}" name="피벗 테이블3" cacheId="21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zoomScale="145" zoomScaleNormal="145" workbookViewId="0">
      <selection activeCell="H4" sqref="H4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202</v>
      </c>
      <c r="B3" s="1" t="s">
        <v>209</v>
      </c>
      <c r="C3" s="1" t="s">
        <v>216</v>
      </c>
      <c r="D3" s="1" t="s">
        <v>222</v>
      </c>
      <c r="E3" s="1" t="s">
        <v>223</v>
      </c>
      <c r="F3" s="1" t="s">
        <v>224</v>
      </c>
    </row>
    <row r="4" spans="1:6" x14ac:dyDescent="0.3">
      <c r="A4" s="1" t="s">
        <v>203</v>
      </c>
      <c r="B4" s="1" t="s">
        <v>210</v>
      </c>
      <c r="C4" s="1" t="s">
        <v>218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204</v>
      </c>
      <c r="B5" s="1" t="s">
        <v>211</v>
      </c>
      <c r="C5" s="1" t="s">
        <v>219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205</v>
      </c>
      <c r="B6" s="1" t="s">
        <v>212</v>
      </c>
      <c r="C6" s="1" t="s">
        <v>221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206</v>
      </c>
      <c r="B7" s="1" t="s">
        <v>213</v>
      </c>
      <c r="C7" s="1" t="s">
        <v>217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207</v>
      </c>
      <c r="B8" s="1" t="s">
        <v>214</v>
      </c>
      <c r="C8" s="1" t="s">
        <v>220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208</v>
      </c>
      <c r="B9" s="1" t="s">
        <v>215</v>
      </c>
      <c r="C9" s="1" t="s">
        <v>220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7"/>
  <sheetViews>
    <sheetView zoomScale="160" zoomScaleNormal="160" workbookViewId="0">
      <selection activeCell="E17" sqref="E17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8" t="s">
        <v>225</v>
      </c>
      <c r="B1" s="18"/>
      <c r="C1" s="18"/>
      <c r="D1" s="18"/>
      <c r="E1" s="18"/>
      <c r="F1" s="18"/>
    </row>
    <row r="3" spans="1:6" x14ac:dyDescent="0.3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3">
      <c r="A4" s="19"/>
      <c r="B4" s="19"/>
      <c r="C4" s="20" t="s">
        <v>60</v>
      </c>
      <c r="D4" s="21" t="s">
        <v>61</v>
      </c>
      <c r="E4" s="21" t="s">
        <v>62</v>
      </c>
      <c r="F4" s="19"/>
    </row>
    <row r="5" spans="1:6" x14ac:dyDescent="0.3">
      <c r="A5" s="22">
        <v>2014</v>
      </c>
      <c r="B5" s="23">
        <v>43268</v>
      </c>
      <c r="C5" s="23">
        <v>6068</v>
      </c>
      <c r="D5" s="24">
        <v>14.2</v>
      </c>
      <c r="E5" s="24">
        <v>-8.9</v>
      </c>
      <c r="F5" s="22">
        <v>3.56</v>
      </c>
    </row>
    <row r="6" spans="1:6" x14ac:dyDescent="0.3">
      <c r="A6" s="22">
        <v>2015</v>
      </c>
      <c r="B6" s="23">
        <v>43663</v>
      </c>
      <c r="C6" s="23">
        <v>5707</v>
      </c>
      <c r="D6" s="24">
        <v>13.1</v>
      </c>
      <c r="E6" s="24">
        <v>-5.9</v>
      </c>
      <c r="F6" s="22">
        <v>3.48</v>
      </c>
    </row>
    <row r="7" spans="1:6" x14ac:dyDescent="0.3">
      <c r="A7" s="22">
        <v>2016</v>
      </c>
      <c r="B7" s="23">
        <v>44056</v>
      </c>
      <c r="C7" s="23">
        <v>5407</v>
      </c>
      <c r="D7" s="24">
        <v>12.3</v>
      </c>
      <c r="E7" s="24">
        <v>-5.3</v>
      </c>
      <c r="F7" s="22">
        <v>3.41</v>
      </c>
    </row>
    <row r="8" spans="1:6" x14ac:dyDescent="0.3">
      <c r="A8" s="22">
        <v>2017</v>
      </c>
      <c r="B8" s="23">
        <v>44453</v>
      </c>
      <c r="C8" s="23">
        <v>5167</v>
      </c>
      <c r="D8" s="24">
        <v>11.6</v>
      </c>
      <c r="E8" s="24">
        <v>-4.4000000000000004</v>
      </c>
      <c r="F8" s="22">
        <v>3.32</v>
      </c>
    </row>
    <row r="9" spans="1:6" x14ac:dyDescent="0.3">
      <c r="A9" s="22">
        <v>2018</v>
      </c>
      <c r="B9" s="23">
        <v>45093</v>
      </c>
      <c r="C9" s="23">
        <v>4851</v>
      </c>
      <c r="D9" s="24">
        <v>10.9</v>
      </c>
      <c r="E9" s="24">
        <v>-6.1</v>
      </c>
      <c r="F9" s="22">
        <v>3.23</v>
      </c>
    </row>
    <row r="10" spans="1:6" x14ac:dyDescent="0.3">
      <c r="A10" s="22">
        <v>2019</v>
      </c>
      <c r="B10" s="23">
        <v>45545</v>
      </c>
      <c r="C10" s="23">
        <v>4692</v>
      </c>
      <c r="D10" s="24">
        <v>10.3</v>
      </c>
      <c r="E10" s="24">
        <v>-3.3</v>
      </c>
      <c r="F10" s="22">
        <v>3.17</v>
      </c>
    </row>
    <row r="11" spans="1:6" x14ac:dyDescent="0.3">
      <c r="A11" s="22">
        <v>2020</v>
      </c>
      <c r="B11" s="23">
        <v>45991</v>
      </c>
      <c r="C11" s="23">
        <v>4468</v>
      </c>
      <c r="D11" s="24">
        <v>9.6999999999999993</v>
      </c>
      <c r="E11" s="24">
        <v>-4.8</v>
      </c>
      <c r="F11" s="22">
        <v>3.12</v>
      </c>
    </row>
    <row r="12" spans="1:6" x14ac:dyDescent="0.3">
      <c r="A12" s="22">
        <v>2021</v>
      </c>
      <c r="B12" s="23">
        <v>46430</v>
      </c>
      <c r="C12" s="23">
        <v>4400</v>
      </c>
      <c r="D12" s="24">
        <v>9.5</v>
      </c>
      <c r="E12" s="24">
        <v>-1.5</v>
      </c>
      <c r="F12" s="22">
        <v>3.11</v>
      </c>
    </row>
    <row r="13" spans="1:6" x14ac:dyDescent="0.3">
      <c r="A13" s="22">
        <v>2022</v>
      </c>
      <c r="B13" s="23">
        <v>46858</v>
      </c>
      <c r="C13" s="23">
        <v>4210</v>
      </c>
      <c r="D13" s="24">
        <v>9.1999999999999993</v>
      </c>
      <c r="E13" s="24">
        <v>-4.3</v>
      </c>
      <c r="F13" s="22">
        <v>3.05</v>
      </c>
    </row>
    <row r="14" spans="1:6" x14ac:dyDescent="0.3">
      <c r="A14" s="22">
        <v>2023</v>
      </c>
      <c r="B14" s="23">
        <v>47275</v>
      </c>
      <c r="C14" s="23">
        <v>4032</v>
      </c>
      <c r="D14" s="24">
        <v>8.6999999999999993</v>
      </c>
      <c r="E14" s="24">
        <v>-4.2</v>
      </c>
      <c r="F14" s="22">
        <v>2.91</v>
      </c>
    </row>
    <row r="17" spans="2:4" x14ac:dyDescent="0.3">
      <c r="B17" s="25"/>
      <c r="C17" s="27"/>
      <c r="D17" s="26"/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2"/>
  <sheetViews>
    <sheetView zoomScale="160" zoomScaleNormal="160" workbookViewId="0">
      <selection activeCell="E17" sqref="E17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8" ht="20.25" x14ac:dyDescent="0.3">
      <c r="A1" s="12" t="s">
        <v>63</v>
      </c>
      <c r="B1" s="12"/>
      <c r="C1" s="12"/>
      <c r="D1" s="12"/>
      <c r="E1" s="12"/>
      <c r="F1" s="12"/>
      <c r="G1" s="12"/>
    </row>
    <row r="3" spans="1:8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8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  <c r="H4" t="b">
        <f>RIGHT($B4,1)="트"</f>
        <v>1</v>
      </c>
    </row>
    <row r="5" spans="1:8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  <c r="H5" t="b">
        <f t="shared" ref="H5:H12" si="2">RIGHT($B5,1)="트"</f>
        <v>0</v>
      </c>
    </row>
    <row r="6" spans="1:8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  <c r="H6" t="b">
        <f t="shared" si="2"/>
        <v>0</v>
      </c>
    </row>
    <row r="7" spans="1:8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  <c r="H7" t="b">
        <f t="shared" si="2"/>
        <v>1</v>
      </c>
    </row>
    <row r="8" spans="1:8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  <c r="H8" t="b">
        <f t="shared" si="2"/>
        <v>0</v>
      </c>
    </row>
    <row r="9" spans="1:8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  <c r="H9" t="b">
        <f t="shared" si="2"/>
        <v>0</v>
      </c>
    </row>
    <row r="10" spans="1:8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  <c r="H10" t="b">
        <f t="shared" si="2"/>
        <v>0</v>
      </c>
    </row>
    <row r="11" spans="1:8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  <c r="H11" t="b">
        <f t="shared" si="2"/>
        <v>1</v>
      </c>
    </row>
    <row r="12" spans="1:8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  <c r="H12" t="b">
        <f t="shared" si="2"/>
        <v>0</v>
      </c>
    </row>
    <row r="14" spans="1:8" x14ac:dyDescent="0.3">
      <c r="A14" s="28" t="s">
        <v>235</v>
      </c>
      <c r="B14" s="28" t="s">
        <v>227</v>
      </c>
    </row>
    <row r="15" spans="1:8" x14ac:dyDescent="0.3">
      <c r="A15" s="28" t="b">
        <f>RIGHT($B4,1)="트"</f>
        <v>1</v>
      </c>
    </row>
    <row r="16" spans="1:8" x14ac:dyDescent="0.3">
      <c r="B16" s="28" t="s">
        <v>228</v>
      </c>
    </row>
    <row r="18" spans="1:7" x14ac:dyDescent="0.3">
      <c r="A18" s="1" t="s">
        <v>226</v>
      </c>
      <c r="B18" s="1" t="s">
        <v>227</v>
      </c>
      <c r="C18" s="1" t="s">
        <v>229</v>
      </c>
      <c r="D18" s="1"/>
      <c r="E18" s="1"/>
      <c r="F18" s="1"/>
      <c r="G18" s="1"/>
    </row>
    <row r="19" spans="1:7" x14ac:dyDescent="0.3">
      <c r="A19" s="5" t="s">
        <v>72</v>
      </c>
      <c r="B19" s="6">
        <v>1200</v>
      </c>
      <c r="C19" s="6">
        <v>650000</v>
      </c>
    </row>
    <row r="20" spans="1:7" x14ac:dyDescent="0.3">
      <c r="A20" s="5" t="s">
        <v>77</v>
      </c>
      <c r="B20" s="6">
        <v>1000</v>
      </c>
      <c r="C20" s="6">
        <v>525000</v>
      </c>
    </row>
    <row r="21" spans="1:7" x14ac:dyDescent="0.3">
      <c r="A21" s="5" t="s">
        <v>81</v>
      </c>
      <c r="B21" s="6">
        <v>1200</v>
      </c>
      <c r="C21" s="6">
        <v>550000</v>
      </c>
    </row>
    <row r="22" spans="1:7" x14ac:dyDescent="0.3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J36"/>
  <sheetViews>
    <sheetView topLeftCell="A10" zoomScale="145" zoomScaleNormal="145" workbookViewId="0">
      <selection activeCell="G29" sqref="G29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10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10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10" x14ac:dyDescent="0.3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  <c r="J3" t="str">
        <f>RIGHT(F3,1)</f>
        <v>3</v>
      </c>
    </row>
    <row r="4" spans="1:10" x14ac:dyDescent="0.3">
      <c r="A4" s="5" t="s">
        <v>186</v>
      </c>
      <c r="B4" s="11">
        <v>45880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  <c r="J4" t="str">
        <f t="shared" ref="J4:J12" si="2">RIGHT(F4,1)</f>
        <v>4</v>
      </c>
    </row>
    <row r="5" spans="1:10" x14ac:dyDescent="0.3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  <c r="J5" t="str">
        <f t="shared" si="2"/>
        <v>1</v>
      </c>
    </row>
    <row r="6" spans="1:10" x14ac:dyDescent="0.3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  <c r="J6" t="str">
        <f t="shared" si="2"/>
        <v>4</v>
      </c>
    </row>
    <row r="7" spans="1:10" x14ac:dyDescent="0.3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  <c r="J7" t="str">
        <f t="shared" si="2"/>
        <v>2</v>
      </c>
    </row>
    <row r="8" spans="1:10" x14ac:dyDescent="0.3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  <c r="J8" t="str">
        <f t="shared" si="2"/>
        <v>2</v>
      </c>
    </row>
    <row r="9" spans="1:10" x14ac:dyDescent="0.3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  <c r="J9" t="str">
        <f t="shared" si="2"/>
        <v>3</v>
      </c>
    </row>
    <row r="10" spans="1:10" x14ac:dyDescent="0.3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  <c r="J10" t="str">
        <f t="shared" si="2"/>
        <v>1</v>
      </c>
    </row>
    <row r="11" spans="1:10" x14ac:dyDescent="0.3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  <c r="J11" t="str">
        <f t="shared" si="2"/>
        <v>4</v>
      </c>
    </row>
    <row r="12" spans="1:10" x14ac:dyDescent="0.3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  <c r="J12" t="str">
        <f t="shared" si="2"/>
        <v>3</v>
      </c>
    </row>
    <row r="14" spans="1:10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10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10" x14ac:dyDescent="0.3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E16">
        <f>SMALL($C$16:$C$23,3)</f>
        <v>12.3</v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E17">
        <f t="shared" ref="E17:E23" si="3">SMALL($C$16:$C$23,3)</f>
        <v>12.3</v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E18">
        <f t="shared" si="3"/>
        <v>12.3</v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E19">
        <f t="shared" si="3"/>
        <v>12.3</v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E20">
        <f t="shared" si="3"/>
        <v>12.3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E21">
        <f t="shared" si="3"/>
        <v>12.3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E22">
        <f t="shared" si="3"/>
        <v>12.3</v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E23">
        <f t="shared" si="3"/>
        <v>12.3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COUNTIF($I$16:$I$24,"&gt;=80")/COUNT(I16:I24)</f>
        <v>0.44444444444444442</v>
      </c>
      <c r="H27" s="14"/>
      <c r="I27" s="14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  <c r="G32">
        <f>TRUNC(70.5,0)</f>
        <v>70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15" t="s">
        <v>55</v>
      </c>
      <c r="B36" s="16"/>
      <c r="C36" s="5">
        <f>TRUNC(SUMIF($E$27:$E$35,"합격",C27:C35)/COUNTIF($E$27:$E$35,"합격"),0)</f>
        <v>76</v>
      </c>
      <c r="D36" s="5">
        <f>TRUNC(SUMIF($E$27:$E$35,"합격",D27:D35)/COUNTIF($E$27:$E$35,"합격"),0)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12" zoomScale="175" zoomScaleNormal="175" workbookViewId="0">
      <selection activeCell="E15" sqref="E15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  <col min="8" max="11" width="13.125" bestFit="1" customWidth="1"/>
    <col min="12" max="13" width="18" bestFit="1" customWidth="1"/>
  </cols>
  <sheetData>
    <row r="1" spans="1:7" ht="20.25" x14ac:dyDescent="0.3">
      <c r="A1" s="12" t="s">
        <v>83</v>
      </c>
      <c r="B1" s="12"/>
      <c r="C1" s="12"/>
      <c r="D1" s="12"/>
      <c r="E1" s="12"/>
      <c r="F1" s="12"/>
      <c r="G1" s="12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9" t="s">
        <v>0</v>
      </c>
      <c r="B15" t="s">
        <v>232</v>
      </c>
    </row>
    <row r="17" spans="1:7" x14ac:dyDescent="0.3">
      <c r="A17" s="29" t="s">
        <v>234</v>
      </c>
      <c r="B17" s="29" t="s">
        <v>233</v>
      </c>
    </row>
    <row r="18" spans="1:7" x14ac:dyDescent="0.3">
      <c r="A18" s="29" t="s">
        <v>230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231</v>
      </c>
    </row>
    <row r="19" spans="1:7" x14ac:dyDescent="0.3">
      <c r="A19" s="30" t="s">
        <v>15</v>
      </c>
      <c r="B19" s="31" t="s">
        <v>236</v>
      </c>
      <c r="C19" s="31" t="s">
        <v>236</v>
      </c>
      <c r="D19" s="31">
        <v>595000</v>
      </c>
      <c r="E19" s="31" t="s">
        <v>236</v>
      </c>
      <c r="F19" s="31" t="s">
        <v>236</v>
      </c>
      <c r="G19" s="31">
        <v>595000</v>
      </c>
    </row>
    <row r="20" spans="1:7" x14ac:dyDescent="0.3">
      <c r="A20" s="30" t="s">
        <v>5</v>
      </c>
      <c r="B20" s="31">
        <v>305000</v>
      </c>
      <c r="C20" s="31" t="s">
        <v>236</v>
      </c>
      <c r="D20" s="31" t="s">
        <v>236</v>
      </c>
      <c r="E20" s="31" t="s">
        <v>236</v>
      </c>
      <c r="F20" s="31" t="s">
        <v>236</v>
      </c>
      <c r="G20" s="31">
        <v>305000</v>
      </c>
    </row>
    <row r="21" spans="1:7" x14ac:dyDescent="0.3">
      <c r="A21" s="30" t="s">
        <v>91</v>
      </c>
      <c r="B21" s="31">
        <v>290000</v>
      </c>
      <c r="C21" s="31" t="s">
        <v>236</v>
      </c>
      <c r="D21" s="31" t="s">
        <v>236</v>
      </c>
      <c r="E21" s="31" t="s">
        <v>236</v>
      </c>
      <c r="F21" s="31" t="s">
        <v>236</v>
      </c>
      <c r="G21" s="31">
        <v>290000</v>
      </c>
    </row>
    <row r="22" spans="1:7" x14ac:dyDescent="0.3">
      <c r="A22" s="30" t="s">
        <v>99</v>
      </c>
      <c r="B22" s="31">
        <v>325000</v>
      </c>
      <c r="C22" s="31" t="s">
        <v>236</v>
      </c>
      <c r="D22" s="31" t="s">
        <v>236</v>
      </c>
      <c r="E22" s="31" t="s">
        <v>236</v>
      </c>
      <c r="F22" s="31" t="s">
        <v>236</v>
      </c>
      <c r="G22" s="31">
        <v>325000</v>
      </c>
    </row>
    <row r="23" spans="1:7" x14ac:dyDescent="0.3">
      <c r="A23" s="30" t="s">
        <v>104</v>
      </c>
      <c r="B23" s="31" t="s">
        <v>236</v>
      </c>
      <c r="C23" s="31">
        <v>480000</v>
      </c>
      <c r="D23" s="31" t="s">
        <v>236</v>
      </c>
      <c r="E23" s="31" t="s">
        <v>236</v>
      </c>
      <c r="F23" s="31" t="s">
        <v>236</v>
      </c>
      <c r="G23" s="31">
        <v>480000</v>
      </c>
    </row>
    <row r="24" spans="1:7" x14ac:dyDescent="0.3">
      <c r="A24" s="30" t="s">
        <v>7</v>
      </c>
      <c r="B24" s="31" t="s">
        <v>236</v>
      </c>
      <c r="C24" s="31">
        <v>480000</v>
      </c>
      <c r="D24" s="31" t="s">
        <v>236</v>
      </c>
      <c r="E24" s="31" t="s">
        <v>236</v>
      </c>
      <c r="F24" s="31" t="s">
        <v>236</v>
      </c>
      <c r="G24" s="31">
        <v>480000</v>
      </c>
    </row>
    <row r="25" spans="1:7" x14ac:dyDescent="0.3">
      <c r="A25" s="30" t="s">
        <v>108</v>
      </c>
      <c r="B25" s="31" t="s">
        <v>236</v>
      </c>
      <c r="C25" s="31" t="s">
        <v>236</v>
      </c>
      <c r="D25" s="31" t="s">
        <v>236</v>
      </c>
      <c r="E25" s="31">
        <v>730000</v>
      </c>
      <c r="F25" s="31" t="s">
        <v>236</v>
      </c>
      <c r="G25" s="31">
        <v>730000</v>
      </c>
    </row>
    <row r="26" spans="1:7" x14ac:dyDescent="0.3">
      <c r="A26" s="30" t="s">
        <v>101</v>
      </c>
      <c r="B26" s="31" t="s">
        <v>236</v>
      </c>
      <c r="C26" s="31" t="s">
        <v>236</v>
      </c>
      <c r="D26" s="31" t="s">
        <v>236</v>
      </c>
      <c r="E26" s="31" t="s">
        <v>236</v>
      </c>
      <c r="F26" s="31">
        <v>1000000</v>
      </c>
      <c r="G26" s="31">
        <v>1000000</v>
      </c>
    </row>
    <row r="27" spans="1:7" x14ac:dyDescent="0.3">
      <c r="A27" s="30" t="s">
        <v>106</v>
      </c>
      <c r="B27" s="31" t="s">
        <v>236</v>
      </c>
      <c r="C27" s="31">
        <v>465000</v>
      </c>
      <c r="D27" s="31" t="s">
        <v>236</v>
      </c>
      <c r="E27" s="31" t="s">
        <v>236</v>
      </c>
      <c r="F27" s="31" t="s">
        <v>236</v>
      </c>
      <c r="G27" s="31">
        <v>465000</v>
      </c>
    </row>
    <row r="28" spans="1:7" x14ac:dyDescent="0.3">
      <c r="A28" s="30" t="s">
        <v>231</v>
      </c>
      <c r="B28" s="31">
        <v>325000</v>
      </c>
      <c r="C28" s="31">
        <v>480000</v>
      </c>
      <c r="D28" s="31">
        <v>595000</v>
      </c>
      <c r="E28" s="31">
        <v>730000</v>
      </c>
      <c r="F28" s="31">
        <v>1000000</v>
      </c>
      <c r="G28" s="31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tabSelected="1" zoomScale="175" zoomScaleNormal="175" workbookViewId="0">
      <selection activeCell="F3" sqref="F3:G8"/>
    </sheetView>
  </sheetViews>
  <sheetFormatPr defaultRowHeight="16.5" x14ac:dyDescent="0.3"/>
  <sheetData>
    <row r="1" spans="1:7" x14ac:dyDescent="0.3">
      <c r="A1" s="17" t="s">
        <v>63</v>
      </c>
      <c r="B1" s="17"/>
      <c r="C1" s="17"/>
      <c r="D1" s="17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6">
        <v>1020</v>
      </c>
      <c r="G3" s="8">
        <f>C4/B4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dataConsolidate/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zoomScale="175" zoomScaleNormal="175" workbookViewId="0">
      <selection activeCell="G14" sqref="G14"/>
    </sheetView>
  </sheetViews>
  <sheetFormatPr defaultRowHeight="16.5" x14ac:dyDescent="0.3"/>
  <sheetData>
    <row r="1" spans="1:5" ht="20.25" x14ac:dyDescent="0.3">
      <c r="A1" s="12" t="s">
        <v>119</v>
      </c>
      <c r="B1" s="12"/>
      <c r="C1" s="12"/>
      <c r="D1" s="12"/>
      <c r="E1" s="12"/>
    </row>
    <row r="3" spans="1:5" x14ac:dyDescent="0.3">
      <c r="A3" s="5" t="s">
        <v>120</v>
      </c>
      <c r="B3" s="32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32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32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32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32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32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32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32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32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32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zoomScale="160" zoomScaleNormal="160" workbookViewId="0">
      <selection activeCell="J19" sqref="J19"/>
    </sheetView>
  </sheetViews>
  <sheetFormatPr defaultRowHeight="16.5" x14ac:dyDescent="0.3"/>
  <sheetData>
    <row r="1" spans="1:5" ht="20.25" x14ac:dyDescent="0.3">
      <c r="A1" s="12" t="s">
        <v>137</v>
      </c>
      <c r="B1" s="12"/>
      <c r="C1" s="12"/>
      <c r="D1" s="12"/>
      <c r="E1" s="12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종민 이</cp:lastModifiedBy>
  <dcterms:created xsi:type="dcterms:W3CDTF">2023-04-27T08:01:32Z</dcterms:created>
  <dcterms:modified xsi:type="dcterms:W3CDTF">2025-09-16T10:53:05Z</dcterms:modified>
</cp:coreProperties>
</file>