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ayo\OneDrive\바탕 화면\컴활 자격증\2026_컴활2급실기_기본서(시나공)\04 실전모의고사\"/>
    </mc:Choice>
  </mc:AlternateContent>
  <xr:revisionPtr revIDLastSave="0" documentId="13_ncr:1_{1A4057E4-A559-4B52-ACDC-D308A88000DF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eta.CHOOSE" hidden="1" xlm="1">#NAME?</definedName>
    <definedName name="_xleta.COUNT" hidden="1" xlm="1">#NAME?</definedName>
    <definedName name="_xleta.COUNTIF" hidden="1" xlm="1">#NAME?</definedName>
    <definedName name="_xleta.MONTH" hidden="1" xlm="1">#NAME?</definedName>
    <definedName name="_xleta.RIGHT" hidden="1" xlm="1">#NAME?</definedName>
    <definedName name="_xleta.SMALL" hidden="1" xlm="1">#NAME?</definedName>
    <definedName name="_xleta.SUMIF" hidden="1" xlm="1">#NAME?</definedName>
    <definedName name="_xlnm.Criteria" localSheetId="2">'기본작업-3'!$A$14:$B$16</definedName>
    <definedName name="_xlnm.Extract" localSheetId="2">'기본작업-3'!$A$18:$C$18</definedName>
    <definedName name="농가인구">'기본작업-2'!$C$5:$C$14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9" l="1"/>
  <c r="C36" i="9"/>
  <c r="G27" i="9"/>
  <c r="I4" i="9"/>
  <c r="I5" i="9"/>
  <c r="I6" i="9"/>
  <c r="I7" i="9"/>
  <c r="I8" i="9"/>
  <c r="I9" i="9"/>
  <c r="I10" i="9"/>
  <c r="I11" i="9"/>
  <c r="I12" i="9"/>
  <c r="I3" i="9"/>
  <c r="D4" i="9"/>
  <c r="D5" i="9"/>
  <c r="D6" i="9"/>
  <c r="D7" i="9"/>
  <c r="D8" i="9"/>
  <c r="D9" i="9"/>
  <c r="D10" i="9"/>
  <c r="D11" i="9"/>
  <c r="D12" i="9"/>
  <c r="D3" i="9"/>
  <c r="E5" i="7"/>
  <c r="E6" i="7"/>
  <c r="E7" i="7"/>
  <c r="E8" i="7"/>
  <c r="E9" i="7"/>
  <c r="E10" i="7"/>
  <c r="E11" i="7"/>
  <c r="E12" i="7"/>
  <c r="E4" i="7"/>
  <c r="F3" i="6"/>
  <c r="D8" i="6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<sst xmlns="http://schemas.openxmlformats.org/spreadsheetml/2006/main" count="342" uniqueCount="234">
  <si>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</si>
  <si>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</si>
  <si>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</si>
  <si>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</si>
  <si>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</si>
  <si>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</si>
  <si>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</si>
  <si>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</si>
  <si>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</si>
  <si>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</si>
  <si>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</si>
  <si>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</si>
  <si>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</si>
  <si>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</si>
  <si>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</si>
  <si>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</si>
  <si>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</si>
  <si>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</si>
  <si>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</si>
  <si>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</si>
  <si>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</si>
  <si>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</si>
  <si>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</si>
  <si>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</si>
  <si>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</si>
  <si>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</si>
  <si>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</si>
  <si>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</si>
  <si>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</si>
  <si>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</si>
  <si>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</si>
  <si>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</si>
  <si>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</si>
  <si>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</si>
  <si>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</si>
  <si>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</si>
  <si>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</si>
  <si>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</si>
  <si>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</si>
  <si>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</si>
  <si>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</si>
  <si>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</si>
  <si>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</si>
  <si>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</si>
  <si>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</si>
  <si>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</si>
  <si>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</si>
  <si>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</si>
  <si>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</si>
  <si>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</si>
  <si>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</si>
  <si>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</si>
  <si>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</si>
  <si>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</si>
  <si>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</si>
  <si>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</si>
  <si>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</t>
  </si>
  <si>
    <t>총인구(천명)</t>
  </si>
  <si>
    <t>농가인구</t>
  </si>
  <si>
    <t>호당(농가인구:명)</t>
  </si>
  <si>
    <t>계(천명)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</si>
  <si>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</si>
  <si>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</si>
  <si>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</si>
  <si>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</si>
  <si>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</si>
  <si>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</si>
  <si>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</si>
  <si>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</si>
  <si>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</si>
  <si>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</si>
  <si>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</si>
  <si>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</si>
  <si>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</si>
  <si>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</si>
  <si>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</si>
  <si>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</si>
  <si>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</si>
  <si>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</si>
  <si>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</si>
  <si>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</si>
  <si>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</si>
  <si>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</si>
  <si>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</si>
  <si>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</si>
  <si>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</si>
  <si>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</si>
  <si>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</si>
  <si>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</si>
  <si>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</si>
  <si>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</si>
  <si>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</si>
  <si>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</si>
  <si>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</si>
  <si>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</si>
  <si>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</si>
  <si>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</si>
  <si>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</si>
  <si>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</si>
  <si>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</si>
  <si>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</si>
  <si>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</si>
  <si>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</si>
  <si>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</si>
  <si>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</si>
  <si>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</si>
  <si>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</si>
  <si>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</si>
  <si>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</si>
  <si>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</si>
  <si>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</si>
  <si>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</si>
  <si>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</si>
  <si>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</si>
  <si>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</si>
  <si>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</si>
  <si>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</si>
  <si>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</si>
  <si>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</si>
  <si>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</si>
  <si>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</si>
  <si>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</si>
  <si>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</si>
  <si>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</si>
  <si>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</si>
  <si>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</si>
  <si>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</si>
  <si>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</si>
  <si>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</si>
  <si>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</si>
  <si>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</si>
  <si>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</si>
  <si>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</si>
  <si>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</si>
  <si>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</si>
  <si>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</si>
  <si>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</si>
  <si>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</si>
  <si>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</si>
  <si>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</si>
  <si>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</si>
  <si>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수학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</si>
  <si>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</si>
  <si>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</si>
  <si>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</si>
  <si>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</si>
  <si>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</si>
  <si>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</si>
  <si>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</si>
  <si>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</si>
  <si>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</si>
  <si>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</si>
  <si>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</si>
  <si>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</si>
  <si>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</si>
  <si>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</si>
  <si>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</si>
  <si>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</si>
  <si>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</si>
  <si>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</si>
  <si>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</si>
  <si>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</si>
  <si>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</si>
  <si>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</si>
  <si>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</si>
  <si>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</si>
  <si>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</si>
  <si>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</si>
  <si>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</si>
  <si>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</si>
  <si>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</si>
  <si>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</si>
  <si>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</si>
  <si>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</si>
  <si>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</si>
  <si>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</si>
  <si>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</si>
  <si>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</si>
  <si>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</si>
  <si>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</si>
  <si>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</si>
  <si>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</si>
  <si>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</si>
  <si>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</si>
  <si>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</si>
  <si>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</si>
  <si>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</si>
  <si>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</si>
  <si>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</si>
  <si>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</si>
  <si>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</si>
  <si>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</si>
  <si>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</si>
  <si>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</si>
  <si>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</si>
  <si>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</si>
  <si>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</si>
  <si>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</si>
  <si>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</si>
  <si>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</si>
  <si>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</si>
  <si>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</si>
  <si>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사원코드</t>
    <phoneticPr fontId="1" type="noConversion"/>
  </si>
  <si>
    <t>성명</t>
    <phoneticPr fontId="1" type="noConversion"/>
  </si>
  <si>
    <t>소속팀</t>
    <phoneticPr fontId="1" type="noConversion"/>
  </si>
  <si>
    <t>P800</t>
    <phoneticPr fontId="1" type="noConversion"/>
  </si>
  <si>
    <t>영업A팀</t>
    <phoneticPr fontId="1" type="noConversion"/>
  </si>
  <si>
    <t>영업B팀</t>
    <phoneticPr fontId="1" type="noConversion"/>
  </si>
  <si>
    <t>영업C팀</t>
    <phoneticPr fontId="1" type="noConversion"/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</si>
  <si>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</si>
  <si>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</si>
  <si>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</si>
  <si>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</si>
  <si>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</si>
  <si>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</si>
  <si>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</si>
  <si>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</si>
  <si>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</si>
  <si>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</si>
  <si>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</si>
  <si>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  <phoneticPr fontId="1" type="noConversion"/>
  </si>
  <si>
    <t>P550</t>
    <phoneticPr fontId="1" type="noConversion"/>
  </si>
  <si>
    <t>총매출액</t>
    <phoneticPr fontId="1" type="noConversion"/>
  </si>
  <si>
    <t>年度別 농가인구 변동현황</t>
    <phoneticPr fontId="1" type="noConversion"/>
  </si>
  <si>
    <t>품명</t>
    <phoneticPr fontId="1" type="noConversion"/>
  </si>
  <si>
    <t>*트</t>
    <phoneticPr fontId="1" type="noConversion"/>
  </si>
  <si>
    <t>매입량</t>
    <phoneticPr fontId="1" type="noConversion"/>
  </si>
  <si>
    <t>&gt;=1300</t>
    <phoneticPr fontId="1" type="noConversion"/>
  </si>
  <si>
    <t>(모두)</t>
  </si>
  <si>
    <t>행 레이블</t>
  </si>
  <si>
    <t>총합계</t>
  </si>
  <si>
    <t>열 레이블</t>
  </si>
  <si>
    <t>최대 : 총비용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</si>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</sst>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80" formatCode="0.0&quot;%&quot;"/>
    <numFmt numFmtId="184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HY견고딕"/>
      <family val="1"/>
      <charset val="129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4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numFmt numFmtId="184" formatCode="0_);[Red]\(0\)"/>
    </dxf>
    <dxf>
      <numFmt numFmtId="183" formatCode="0_ "/>
    </dxf>
    <dxf>
      <numFmt numFmtId="183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</a:t>
            </a:r>
            <a:r>
              <a:rPr lang="ko-KR" altLang="en-US" baseline="0"/>
              <a:t> 점수 현황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A94-8D14-F292B79188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8-4C9B-9D57-DD89A8E0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9</xdr:row>
      <xdr:rowOff>0</xdr:rowOff>
    </xdr:from>
    <xdr:to>
      <xdr:col>8</xdr:col>
      <xdr:colOff>0</xdr:colOff>
      <xdr:row>12</xdr:row>
      <xdr:rowOff>0</xdr:rowOff>
    </xdr:to>
    <xdr:sp macro="[0]!서식" textlink="">
      <xdr:nvSpPr>
        <xdr:cNvPr id="2" name="타원 1">
          <a:extLst>
            <a:ext uri="{FF2B5EF4-FFF2-40B4-BE49-F238E27FC236}">
              <a16:creationId xmlns:a16="http://schemas.microsoft.com/office/drawing/2014/main" id="{A575193E-0066-D2C8-856C-225BCA052599}"/>
            </a:ext>
          </a:extLst>
        </xdr:cNvPr>
        <xdr:cNvSpPr/>
      </xdr:nvSpPr>
      <xdr:spPr>
        <a:xfrm>
          <a:off x="4023360" y="2034540"/>
          <a:ext cx="1341120" cy="66294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영진" refreshedDate="45883.559281018519" createdVersion="8" refreshedVersion="8" minRefreshableVersion="3" recordCount="9" xr:uid="{FBF4ECCB-DB9C-40A7-A882-F82FE766A480}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7E0BB4-4735-4BB3-8F78-B8323D93B37D}" name="피벗 테이블1" cacheId="5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 : 총비용" fld="6" subtotal="max" baseField="1" baseItem="0" numFmtId="184"/>
  </dataFields>
  <formats count="2">
    <format dxfId="2">
      <pivotArea field="1" grandCol="1" collapsedLevelsAreSubtotals="1" axis="axisRow" fieldPosition="0">
        <references count="1">
          <reference field="1" count="1">
            <x v="3"/>
          </reference>
        </references>
      </pivotArea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0" sqref="D10"/>
    </sheetView>
  </sheetViews>
  <sheetFormatPr defaultRowHeight="17.399999999999999" x14ac:dyDescent="0.4"/>
  <sheetData>
    <row r="1" spans="1:6" x14ac:dyDescent="0.4">
      <c r="A1" t="s">
        <v>1</v>
      </c>
    </row>
    <row r="3" spans="1:6" x14ac:dyDescent="0.4">
      <c r="A3" s="1" t="s">
        <v>202</v>
      </c>
      <c r="B3" s="1" t="s">
        <v>203</v>
      </c>
      <c r="C3" s="1" t="s">
        <v>204</v>
      </c>
      <c r="D3" s="1" t="s">
        <v>221</v>
      </c>
      <c r="E3" s="1" t="s">
        <v>205</v>
      </c>
      <c r="F3" s="1" t="s">
        <v>222</v>
      </c>
    </row>
    <row r="4" spans="1:6" x14ac:dyDescent="0.4">
      <c r="A4" s="1" t="s">
        <v>215</v>
      </c>
      <c r="B4" s="1" t="s">
        <v>209</v>
      </c>
      <c r="C4" s="1" t="s">
        <v>206</v>
      </c>
      <c r="D4" s="2">
        <v>9600</v>
      </c>
      <c r="E4" s="2">
        <v>10000</v>
      </c>
      <c r="F4" s="2">
        <v>34600</v>
      </c>
    </row>
    <row r="5" spans="1:6" x14ac:dyDescent="0.4">
      <c r="A5" s="1" t="s">
        <v>216</v>
      </c>
      <c r="B5" s="1" t="s">
        <v>210</v>
      </c>
      <c r="C5" s="1" t="s">
        <v>207</v>
      </c>
      <c r="D5" s="2">
        <v>8400</v>
      </c>
      <c r="E5" s="2">
        <v>4000</v>
      </c>
      <c r="F5" s="2">
        <v>20900</v>
      </c>
    </row>
    <row r="6" spans="1:6" x14ac:dyDescent="0.4">
      <c r="A6" s="1" t="s">
        <v>217</v>
      </c>
      <c r="B6" s="1" t="s">
        <v>211</v>
      </c>
      <c r="C6" s="1" t="s">
        <v>208</v>
      </c>
      <c r="D6" s="2">
        <v>9600</v>
      </c>
      <c r="E6" s="2">
        <v>8000</v>
      </c>
      <c r="F6" s="2">
        <v>24400</v>
      </c>
    </row>
    <row r="7" spans="1:6" x14ac:dyDescent="0.4">
      <c r="A7" s="1" t="s">
        <v>218</v>
      </c>
      <c r="B7" s="1" t="s">
        <v>212</v>
      </c>
      <c r="C7" s="1" t="s">
        <v>206</v>
      </c>
      <c r="D7" s="2">
        <v>10800</v>
      </c>
      <c r="E7" s="2">
        <v>6000</v>
      </c>
      <c r="F7" s="2">
        <v>20200</v>
      </c>
    </row>
    <row r="8" spans="1:6" x14ac:dyDescent="0.4">
      <c r="A8" s="1" t="s">
        <v>219</v>
      </c>
      <c r="B8" s="1" t="s">
        <v>213</v>
      </c>
      <c r="C8" s="1" t="s">
        <v>208</v>
      </c>
      <c r="D8" s="2">
        <v>8400</v>
      </c>
      <c r="E8" s="2">
        <v>8000</v>
      </c>
      <c r="F8" s="2">
        <v>21500</v>
      </c>
    </row>
    <row r="9" spans="1:6" x14ac:dyDescent="0.4">
      <c r="A9" s="1" t="s">
        <v>220</v>
      </c>
      <c r="B9" s="1" t="s">
        <v>214</v>
      </c>
      <c r="C9" s="1" t="s">
        <v>208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D5" sqref="D5:E14"/>
    </sheetView>
  </sheetViews>
  <sheetFormatPr defaultRowHeight="17.399999999999999" x14ac:dyDescent="0.4"/>
  <cols>
    <col min="2" max="2" width="12" bestFit="1" customWidth="1"/>
    <col min="4" max="5" width="9.296875" bestFit="1" customWidth="1"/>
    <col min="6" max="6" width="16.3984375" bestFit="1" customWidth="1"/>
  </cols>
  <sheetData>
    <row r="1" spans="1:6" ht="20.399999999999999" x14ac:dyDescent="0.4">
      <c r="A1" s="18" t="s">
        <v>223</v>
      </c>
      <c r="B1" s="18"/>
      <c r="C1" s="18"/>
      <c r="D1" s="18"/>
      <c r="E1" s="18"/>
      <c r="F1" s="18"/>
    </row>
    <row r="3" spans="1:6" x14ac:dyDescent="0.4">
      <c r="A3" s="19" t="s">
        <v>56</v>
      </c>
      <c r="B3" s="19" t="s">
        <v>57</v>
      </c>
      <c r="C3" s="19" t="s">
        <v>58</v>
      </c>
      <c r="D3" s="19"/>
      <c r="E3" s="19"/>
      <c r="F3" s="19" t="s">
        <v>59</v>
      </c>
    </row>
    <row r="4" spans="1:6" x14ac:dyDescent="0.4">
      <c r="A4" s="19"/>
      <c r="B4" s="19"/>
      <c r="C4" s="20" t="s">
        <v>60</v>
      </c>
      <c r="D4" s="20" t="s">
        <v>61</v>
      </c>
      <c r="E4" s="20" t="s">
        <v>62</v>
      </c>
      <c r="F4" s="19"/>
    </row>
    <row r="5" spans="1:6" x14ac:dyDescent="0.4">
      <c r="A5" s="21">
        <v>2014</v>
      </c>
      <c r="B5" s="22">
        <v>43268</v>
      </c>
      <c r="C5" s="22">
        <v>6068</v>
      </c>
      <c r="D5" s="28">
        <v>14.2</v>
      </c>
      <c r="E5" s="28">
        <v>-8.9</v>
      </c>
      <c r="F5" s="21">
        <v>3.56</v>
      </c>
    </row>
    <row r="6" spans="1:6" x14ac:dyDescent="0.4">
      <c r="A6" s="21">
        <v>2015</v>
      </c>
      <c r="B6" s="22">
        <v>43663</v>
      </c>
      <c r="C6" s="22">
        <v>5707</v>
      </c>
      <c r="D6" s="28">
        <v>13.1</v>
      </c>
      <c r="E6" s="28">
        <v>-5.9</v>
      </c>
      <c r="F6" s="21">
        <v>3.48</v>
      </c>
    </row>
    <row r="7" spans="1:6" x14ac:dyDescent="0.4">
      <c r="A7" s="21">
        <v>2016</v>
      </c>
      <c r="B7" s="22">
        <v>44056</v>
      </c>
      <c r="C7" s="22">
        <v>5407</v>
      </c>
      <c r="D7" s="28">
        <v>12.3</v>
      </c>
      <c r="E7" s="28">
        <v>-5.3</v>
      </c>
      <c r="F7" s="21">
        <v>3.41</v>
      </c>
    </row>
    <row r="8" spans="1:6" x14ac:dyDescent="0.4">
      <c r="A8" s="21">
        <v>2017</v>
      </c>
      <c r="B8" s="22">
        <v>44453</v>
      </c>
      <c r="C8" s="22">
        <v>5167</v>
      </c>
      <c r="D8" s="28">
        <v>11.6</v>
      </c>
      <c r="E8" s="28">
        <v>-4.4000000000000004</v>
      </c>
      <c r="F8" s="21">
        <v>3.32</v>
      </c>
    </row>
    <row r="9" spans="1:6" x14ac:dyDescent="0.4">
      <c r="A9" s="21">
        <v>2018</v>
      </c>
      <c r="B9" s="22">
        <v>45093</v>
      </c>
      <c r="C9" s="22">
        <v>4851</v>
      </c>
      <c r="D9" s="28">
        <v>10.9</v>
      </c>
      <c r="E9" s="28">
        <v>-6.1</v>
      </c>
      <c r="F9" s="21">
        <v>3.23</v>
      </c>
    </row>
    <row r="10" spans="1:6" x14ac:dyDescent="0.4">
      <c r="A10" s="21">
        <v>2019</v>
      </c>
      <c r="B10" s="22">
        <v>45545</v>
      </c>
      <c r="C10" s="22">
        <v>4692</v>
      </c>
      <c r="D10" s="28">
        <v>10.3</v>
      </c>
      <c r="E10" s="28">
        <v>-3.3</v>
      </c>
      <c r="F10" s="21">
        <v>3.17</v>
      </c>
    </row>
    <row r="11" spans="1:6" x14ac:dyDescent="0.4">
      <c r="A11" s="21">
        <v>2020</v>
      </c>
      <c r="B11" s="22">
        <v>45991</v>
      </c>
      <c r="C11" s="22">
        <v>4468</v>
      </c>
      <c r="D11" s="28">
        <v>9.6999999999999993</v>
      </c>
      <c r="E11" s="28">
        <v>-4.8</v>
      </c>
      <c r="F11" s="21">
        <v>3.12</v>
      </c>
    </row>
    <row r="12" spans="1:6" x14ac:dyDescent="0.4">
      <c r="A12" s="21">
        <v>2021</v>
      </c>
      <c r="B12" s="22">
        <v>46430</v>
      </c>
      <c r="C12" s="22">
        <v>4400</v>
      </c>
      <c r="D12" s="28">
        <v>9.5</v>
      </c>
      <c r="E12" s="28">
        <v>-1.5</v>
      </c>
      <c r="F12" s="21">
        <v>3.11</v>
      </c>
    </row>
    <row r="13" spans="1:6" x14ac:dyDescent="0.4">
      <c r="A13" s="21">
        <v>2022</v>
      </c>
      <c r="B13" s="22">
        <v>46858</v>
      </c>
      <c r="C13" s="22">
        <v>4210</v>
      </c>
      <c r="D13" s="28">
        <v>9.1999999999999993</v>
      </c>
      <c r="E13" s="28">
        <v>-4.3</v>
      </c>
      <c r="F13" s="21">
        <v>3.05</v>
      </c>
    </row>
    <row r="14" spans="1:6" x14ac:dyDescent="0.4">
      <c r="A14" s="21">
        <v>2023</v>
      </c>
      <c r="B14" s="22">
        <v>47275</v>
      </c>
      <c r="C14" s="22">
        <v>4032</v>
      </c>
      <c r="D14" s="28">
        <v>8.6999999999999993</v>
      </c>
      <c r="E14" s="28">
        <v>-4.2</v>
      </c>
      <c r="F14" s="21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2"/>
  <sheetViews>
    <sheetView tabSelected="1" workbookViewId="0">
      <selection activeCell="G16" sqref="G16"/>
    </sheetView>
  </sheetViews>
  <sheetFormatPr defaultRowHeight="17.399999999999999" x14ac:dyDescent="0.4"/>
  <cols>
    <col min="3" max="4" width="8.69921875" customWidth="1"/>
    <col min="5" max="5" width="10.59765625" bestFit="1" customWidth="1"/>
    <col min="6" max="6" width="8.69921875" customWidth="1"/>
    <col min="7" max="7" width="9.09765625" bestFit="1" customWidth="1"/>
  </cols>
  <sheetData>
    <row r="1" spans="1:7" ht="21" x14ac:dyDescent="0.4">
      <c r="A1" s="12" t="s">
        <v>63</v>
      </c>
      <c r="B1" s="12"/>
      <c r="C1" s="12"/>
      <c r="D1" s="12"/>
      <c r="E1" s="12"/>
      <c r="F1" s="12"/>
      <c r="G1" s="12"/>
    </row>
    <row r="3" spans="1:7" x14ac:dyDescent="0.4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4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4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4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4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4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4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4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4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4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4">
      <c r="A14" s="23" t="s">
        <v>224</v>
      </c>
      <c r="B14" s="23" t="s">
        <v>226</v>
      </c>
    </row>
    <row r="15" spans="1:7" x14ac:dyDescent="0.4">
      <c r="A15" s="23" t="s">
        <v>225</v>
      </c>
    </row>
    <row r="16" spans="1:7" x14ac:dyDescent="0.4">
      <c r="B16" s="23" t="s">
        <v>227</v>
      </c>
    </row>
    <row r="18" spans="1:3" x14ac:dyDescent="0.4">
      <c r="A18" s="5" t="s">
        <v>65</v>
      </c>
      <c r="B18" s="5" t="s">
        <v>67</v>
      </c>
      <c r="C18" s="5" t="s">
        <v>70</v>
      </c>
    </row>
    <row r="19" spans="1:3" x14ac:dyDescent="0.4">
      <c r="A19" s="5" t="s">
        <v>72</v>
      </c>
      <c r="B19" s="6">
        <v>1200</v>
      </c>
      <c r="C19" s="6">
        <v>650000</v>
      </c>
    </row>
    <row r="20" spans="1:3" x14ac:dyDescent="0.4">
      <c r="A20" s="5" t="s">
        <v>77</v>
      </c>
      <c r="B20" s="6">
        <v>1000</v>
      </c>
      <c r="C20" s="6">
        <v>525000</v>
      </c>
    </row>
    <row r="21" spans="1:3" x14ac:dyDescent="0.4">
      <c r="A21" s="5" t="s">
        <v>81</v>
      </c>
      <c r="B21" s="6">
        <v>1200</v>
      </c>
      <c r="C21" s="6">
        <v>550000</v>
      </c>
    </row>
    <row r="22" spans="1:3" x14ac:dyDescent="0.4">
      <c r="A22" s="5" t="s">
        <v>82</v>
      </c>
      <c r="B22" s="6">
        <v>1300</v>
      </c>
      <c r="C22" s="6">
        <v>600000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E3D2-2089-49CD-B6C6-07F85F0E06C2}">
  <dimension ref="A1:I36"/>
  <sheetViews>
    <sheetView topLeftCell="A13" workbookViewId="0">
      <selection activeCell="L11" sqref="L11"/>
    </sheetView>
  </sheetViews>
  <sheetFormatPr defaultRowHeight="17.399999999999999" x14ac:dyDescent="0.4"/>
  <cols>
    <col min="2" max="2" width="10.69921875" bestFit="1" customWidth="1"/>
    <col min="7" max="7" width="10.69921875" bestFit="1" customWidth="1"/>
  </cols>
  <sheetData>
    <row r="1" spans="1:9" x14ac:dyDescent="0.4">
      <c r="A1" s="3" t="s">
        <v>180</v>
      </c>
      <c r="B1" s="4" t="s">
        <v>181</v>
      </c>
      <c r="F1" s="3" t="s">
        <v>151</v>
      </c>
      <c r="G1" s="4" t="s">
        <v>152</v>
      </c>
    </row>
    <row r="2" spans="1:9" x14ac:dyDescent="0.4">
      <c r="A2" s="5" t="s">
        <v>182</v>
      </c>
      <c r="B2" s="5" t="s">
        <v>183</v>
      </c>
      <c r="C2" s="5" t="s">
        <v>184</v>
      </c>
      <c r="D2" s="10" t="s">
        <v>2</v>
      </c>
      <c r="F2" s="5" t="s">
        <v>153</v>
      </c>
      <c r="G2" s="5" t="s">
        <v>120</v>
      </c>
      <c r="H2" s="5" t="s">
        <v>154</v>
      </c>
      <c r="I2" s="10" t="s">
        <v>121</v>
      </c>
    </row>
    <row r="3" spans="1:9" x14ac:dyDescent="0.4">
      <c r="A3" s="5" t="s">
        <v>185</v>
      </c>
      <c r="B3" s="11">
        <v>45846</v>
      </c>
      <c r="C3" s="6">
        <v>36500</v>
      </c>
      <c r="D3" s="5" t="str">
        <f>IF(OR(MONTH(B3)=8,MONTH(B3)=10),"신제품","")</f>
        <v/>
      </c>
      <c r="F3" s="5" t="s">
        <v>155</v>
      </c>
      <c r="G3" s="5" t="s">
        <v>156</v>
      </c>
      <c r="H3" s="5" t="s">
        <v>157</v>
      </c>
      <c r="I3" s="5" t="str">
        <f>CHOOSE(RIGHT(F3,1),"총무부","관리부","영업부","생산부")</f>
        <v>영업부</v>
      </c>
    </row>
    <row r="4" spans="1:9" x14ac:dyDescent="0.4">
      <c r="A4" s="5" t="s">
        <v>186</v>
      </c>
      <c r="B4" s="11">
        <v>45880</v>
      </c>
      <c r="C4" s="6">
        <v>65200</v>
      </c>
      <c r="D4" s="5" t="str">
        <f t="shared" ref="D4:D12" si="0">IF(OR(MONTH(B4)=8,MONTH(B4)=10),"신제품","")</f>
        <v>신제품</v>
      </c>
      <c r="F4" s="5" t="s">
        <v>158</v>
      </c>
      <c r="G4" s="5" t="s">
        <v>159</v>
      </c>
      <c r="H4" s="5" t="s">
        <v>157</v>
      </c>
      <c r="I4" s="5" t="str">
        <f t="shared" ref="I4:I12" si="1">CHOOSE(RIGHT(F4,1),"총무부","관리부","영업부","생산부")</f>
        <v>생산부</v>
      </c>
    </row>
    <row r="5" spans="1:9" x14ac:dyDescent="0.4">
      <c r="A5" s="5" t="s">
        <v>187</v>
      </c>
      <c r="B5" s="11">
        <v>45893</v>
      </c>
      <c r="C5" s="6">
        <v>53600</v>
      </c>
      <c r="D5" s="5" t="str">
        <f t="shared" si="0"/>
        <v>신제품</v>
      </c>
      <c r="F5" s="5" t="s">
        <v>160</v>
      </c>
      <c r="G5" s="5" t="s">
        <v>161</v>
      </c>
      <c r="H5" s="5" t="s">
        <v>162</v>
      </c>
      <c r="I5" s="5" t="str">
        <f t="shared" si="1"/>
        <v>총무부</v>
      </c>
    </row>
    <row r="6" spans="1:9" x14ac:dyDescent="0.4">
      <c r="A6" s="5" t="s">
        <v>188</v>
      </c>
      <c r="B6" s="11">
        <v>45903</v>
      </c>
      <c r="C6" s="6">
        <v>39000</v>
      </c>
      <c r="D6" s="5" t="str">
        <f t="shared" si="0"/>
        <v/>
      </c>
      <c r="F6" s="5" t="s">
        <v>163</v>
      </c>
      <c r="G6" s="5" t="s">
        <v>164</v>
      </c>
      <c r="H6" s="5" t="s">
        <v>162</v>
      </c>
      <c r="I6" s="5" t="str">
        <f t="shared" si="1"/>
        <v>생산부</v>
      </c>
    </row>
    <row r="7" spans="1:9" x14ac:dyDescent="0.4">
      <c r="A7" s="5" t="s">
        <v>189</v>
      </c>
      <c r="B7" s="11">
        <v>45919</v>
      </c>
      <c r="C7" s="6">
        <v>62000</v>
      </c>
      <c r="D7" s="5" t="str">
        <f t="shared" si="0"/>
        <v/>
      </c>
      <c r="F7" s="5" t="s">
        <v>165</v>
      </c>
      <c r="G7" s="5" t="s">
        <v>166</v>
      </c>
      <c r="H7" s="5" t="s">
        <v>157</v>
      </c>
      <c r="I7" s="5" t="str">
        <f t="shared" si="1"/>
        <v>관리부</v>
      </c>
    </row>
    <row r="8" spans="1:9" x14ac:dyDescent="0.4">
      <c r="A8" s="5" t="s">
        <v>190</v>
      </c>
      <c r="B8" s="11">
        <v>45930</v>
      </c>
      <c r="C8" s="6">
        <v>55400</v>
      </c>
      <c r="D8" s="5" t="str">
        <f t="shared" si="0"/>
        <v/>
      </c>
      <c r="F8" s="5" t="s">
        <v>167</v>
      </c>
      <c r="G8" s="5" t="s">
        <v>168</v>
      </c>
      <c r="H8" s="5" t="s">
        <v>169</v>
      </c>
      <c r="I8" s="5" t="str">
        <f t="shared" si="1"/>
        <v>관리부</v>
      </c>
    </row>
    <row r="9" spans="1:9" x14ac:dyDescent="0.4">
      <c r="A9" s="5" t="s">
        <v>191</v>
      </c>
      <c r="B9" s="11">
        <v>45937</v>
      </c>
      <c r="C9" s="6">
        <v>72000</v>
      </c>
      <c r="D9" s="5" t="str">
        <f t="shared" si="0"/>
        <v>신제품</v>
      </c>
      <c r="F9" s="5" t="s">
        <v>170</v>
      </c>
      <c r="G9" s="5" t="s">
        <v>171</v>
      </c>
      <c r="H9" s="5" t="s">
        <v>162</v>
      </c>
      <c r="I9" s="5" t="str">
        <f t="shared" si="1"/>
        <v>영업부</v>
      </c>
    </row>
    <row r="10" spans="1:9" x14ac:dyDescent="0.4">
      <c r="A10" s="5" t="s">
        <v>192</v>
      </c>
      <c r="B10" s="11">
        <v>45956</v>
      </c>
      <c r="C10" s="6">
        <v>48600</v>
      </c>
      <c r="D10" s="5" t="str">
        <f t="shared" si="0"/>
        <v>신제품</v>
      </c>
      <c r="F10" s="5" t="s">
        <v>172</v>
      </c>
      <c r="G10" s="5" t="s">
        <v>173</v>
      </c>
      <c r="H10" s="5" t="s">
        <v>169</v>
      </c>
      <c r="I10" s="5" t="str">
        <f t="shared" si="1"/>
        <v>총무부</v>
      </c>
    </row>
    <row r="11" spans="1:9" x14ac:dyDescent="0.4">
      <c r="A11" s="5" t="s">
        <v>193</v>
      </c>
      <c r="B11" s="11">
        <v>45973</v>
      </c>
      <c r="C11" s="6">
        <v>56000</v>
      </c>
      <c r="D11" s="5" t="str">
        <f t="shared" si="0"/>
        <v/>
      </c>
      <c r="F11" s="5" t="s">
        <v>174</v>
      </c>
      <c r="G11" s="5" t="s">
        <v>175</v>
      </c>
      <c r="H11" s="5" t="s">
        <v>176</v>
      </c>
      <c r="I11" s="5" t="str">
        <f t="shared" si="1"/>
        <v>생산부</v>
      </c>
    </row>
    <row r="12" spans="1:9" x14ac:dyDescent="0.4">
      <c r="A12" s="5" t="s">
        <v>194</v>
      </c>
      <c r="B12" s="11">
        <v>45986</v>
      </c>
      <c r="C12" s="6">
        <v>47900</v>
      </c>
      <c r="D12" s="5" t="str">
        <f t="shared" si="0"/>
        <v/>
      </c>
      <c r="F12" s="5" t="s">
        <v>177</v>
      </c>
      <c r="G12" s="5" t="s">
        <v>178</v>
      </c>
      <c r="H12" s="5" t="s">
        <v>179</v>
      </c>
      <c r="I12" s="5" t="str">
        <f t="shared" si="1"/>
        <v>영업부</v>
      </c>
    </row>
    <row r="14" spans="1:9" x14ac:dyDescent="0.4">
      <c r="A14" s="3" t="s">
        <v>8</v>
      </c>
      <c r="B14" s="4" t="s">
        <v>9</v>
      </c>
      <c r="F14" s="3" t="s">
        <v>18</v>
      </c>
      <c r="G14" s="4" t="s">
        <v>19</v>
      </c>
    </row>
    <row r="15" spans="1:9" x14ac:dyDescent="0.4">
      <c r="A15" s="5" t="s">
        <v>10</v>
      </c>
      <c r="B15" s="5" t="s">
        <v>11</v>
      </c>
      <c r="C15" s="5" t="s">
        <v>12</v>
      </c>
      <c r="D15" s="10" t="s">
        <v>13</v>
      </c>
      <c r="F15" s="5" t="s">
        <v>195</v>
      </c>
      <c r="G15" s="5" t="s">
        <v>20</v>
      </c>
      <c r="H15" s="5" t="s">
        <v>196</v>
      </c>
      <c r="I15" s="5" t="s">
        <v>21</v>
      </c>
    </row>
    <row r="16" spans="1:9" x14ac:dyDescent="0.4">
      <c r="A16" s="5">
        <v>152001</v>
      </c>
      <c r="B16" s="5" t="s">
        <v>14</v>
      </c>
      <c r="C16" s="5">
        <v>12.5</v>
      </c>
      <c r="D16" s="5"/>
      <c r="F16" s="5" t="s">
        <v>22</v>
      </c>
      <c r="G16" s="7">
        <v>42527</v>
      </c>
      <c r="H16" s="5" t="s">
        <v>197</v>
      </c>
      <c r="I16" s="5">
        <v>73</v>
      </c>
    </row>
    <row r="17" spans="1:9" x14ac:dyDescent="0.4">
      <c r="A17" s="5">
        <v>152002</v>
      </c>
      <c r="B17" s="5" t="s">
        <v>6</v>
      </c>
      <c r="C17" s="5">
        <v>12.4</v>
      </c>
      <c r="D17" s="5"/>
      <c r="F17" s="5" t="s">
        <v>23</v>
      </c>
      <c r="G17" s="7">
        <v>43556</v>
      </c>
      <c r="H17" s="5" t="s">
        <v>197</v>
      </c>
      <c r="I17" s="5">
        <v>68</v>
      </c>
    </row>
    <row r="18" spans="1:9" x14ac:dyDescent="0.4">
      <c r="A18" s="5">
        <v>152003</v>
      </c>
      <c r="B18" s="5" t="s">
        <v>4</v>
      </c>
      <c r="C18" s="5">
        <v>12.9</v>
      </c>
      <c r="D18" s="5"/>
      <c r="F18" s="5" t="s">
        <v>24</v>
      </c>
      <c r="G18" s="7">
        <v>40669</v>
      </c>
      <c r="H18" s="5" t="s">
        <v>198</v>
      </c>
      <c r="I18" s="5">
        <v>98</v>
      </c>
    </row>
    <row r="19" spans="1:9" x14ac:dyDescent="0.4">
      <c r="A19" s="5">
        <v>152004</v>
      </c>
      <c r="B19" s="5" t="s">
        <v>7</v>
      </c>
      <c r="C19" s="5">
        <v>12.5</v>
      </c>
      <c r="D19" s="5"/>
      <c r="F19" s="5" t="s">
        <v>25</v>
      </c>
      <c r="G19" s="7">
        <v>40483</v>
      </c>
      <c r="H19" s="5" t="s">
        <v>198</v>
      </c>
      <c r="I19" s="5">
        <v>65</v>
      </c>
    </row>
    <row r="20" spans="1:9" x14ac:dyDescent="0.4">
      <c r="A20" s="5">
        <v>152005</v>
      </c>
      <c r="B20" s="5" t="s">
        <v>5</v>
      </c>
      <c r="C20" s="5">
        <v>11.8</v>
      </c>
      <c r="D20" s="5"/>
      <c r="F20" s="5" t="s">
        <v>26</v>
      </c>
      <c r="G20" s="7">
        <v>43101</v>
      </c>
      <c r="H20" s="5" t="s">
        <v>199</v>
      </c>
      <c r="I20" s="5">
        <v>69</v>
      </c>
    </row>
    <row r="21" spans="1:9" x14ac:dyDescent="0.4">
      <c r="A21" s="5">
        <v>152006</v>
      </c>
      <c r="B21" s="5" t="s">
        <v>15</v>
      </c>
      <c r="C21" s="5">
        <v>12.3</v>
      </c>
      <c r="D21" s="5"/>
      <c r="F21" s="5" t="s">
        <v>27</v>
      </c>
      <c r="G21" s="7">
        <v>38513</v>
      </c>
      <c r="H21" s="5" t="s">
        <v>199</v>
      </c>
      <c r="I21" s="5">
        <v>80</v>
      </c>
    </row>
    <row r="22" spans="1:9" x14ac:dyDescent="0.4">
      <c r="A22" s="5">
        <v>152007</v>
      </c>
      <c r="B22" s="5" t="s">
        <v>16</v>
      </c>
      <c r="C22" s="5">
        <v>12.8</v>
      </c>
      <c r="D22" s="5"/>
      <c r="F22" s="5" t="s">
        <v>28</v>
      </c>
      <c r="G22" s="7">
        <v>41528</v>
      </c>
      <c r="H22" s="5" t="s">
        <v>199</v>
      </c>
      <c r="I22" s="5">
        <v>86</v>
      </c>
    </row>
    <row r="23" spans="1:9" x14ac:dyDescent="0.4">
      <c r="A23" s="5">
        <v>152008</v>
      </c>
      <c r="B23" s="5" t="s">
        <v>17</v>
      </c>
      <c r="C23" s="5">
        <v>12.1</v>
      </c>
      <c r="D23" s="5"/>
      <c r="F23" s="5" t="s">
        <v>29</v>
      </c>
      <c r="G23" s="7">
        <v>40339</v>
      </c>
      <c r="H23" s="5" t="s">
        <v>200</v>
      </c>
      <c r="I23" s="5">
        <v>70</v>
      </c>
    </row>
    <row r="24" spans="1:9" x14ac:dyDescent="0.4">
      <c r="F24" s="5" t="s">
        <v>30</v>
      </c>
      <c r="G24" s="7">
        <v>39574</v>
      </c>
      <c r="H24" s="5" t="s">
        <v>200</v>
      </c>
      <c r="I24" s="5">
        <v>93</v>
      </c>
    </row>
    <row r="25" spans="1:9" x14ac:dyDescent="0.4">
      <c r="A25" s="3" t="s">
        <v>31</v>
      </c>
      <c r="B25" s="4" t="s">
        <v>32</v>
      </c>
    </row>
    <row r="26" spans="1:9" x14ac:dyDescent="0.4">
      <c r="A26" s="5" t="s">
        <v>33</v>
      </c>
      <c r="B26" s="5" t="s">
        <v>34</v>
      </c>
      <c r="C26" s="5" t="s">
        <v>35</v>
      </c>
      <c r="D26" s="5" t="s">
        <v>36</v>
      </c>
      <c r="E26" s="5" t="s">
        <v>37</v>
      </c>
      <c r="G26" s="13" t="s">
        <v>201</v>
      </c>
      <c r="H26" s="13"/>
      <c r="I26" s="13"/>
    </row>
    <row r="27" spans="1:9" x14ac:dyDescent="0.4">
      <c r="A27" s="5" t="s">
        <v>38</v>
      </c>
      <c r="B27" s="5" t="s">
        <v>39</v>
      </c>
      <c r="C27" s="5">
        <v>80</v>
      </c>
      <c r="D27" s="5">
        <v>70</v>
      </c>
      <c r="E27" s="5" t="s">
        <v>40</v>
      </c>
      <c r="G27" s="14">
        <f>COUNTIF(I16:I24,"&gt;=80")/COUNT(I16:I24)</f>
        <v>0.44444444444444442</v>
      </c>
      <c r="H27" s="14"/>
      <c r="I27" s="14"/>
    </row>
    <row r="28" spans="1:9" x14ac:dyDescent="0.4">
      <c r="A28" s="5" t="s">
        <v>41</v>
      </c>
      <c r="B28" s="5" t="s">
        <v>42</v>
      </c>
      <c r="C28" s="5">
        <v>50</v>
      </c>
      <c r="D28" s="5">
        <v>60</v>
      </c>
      <c r="E28" s="5" t="s">
        <v>40</v>
      </c>
    </row>
    <row r="29" spans="1:9" x14ac:dyDescent="0.4">
      <c r="A29" s="5" t="s">
        <v>43</v>
      </c>
      <c r="B29" s="5" t="s">
        <v>44</v>
      </c>
      <c r="C29" s="5">
        <v>70</v>
      </c>
      <c r="D29" s="5">
        <v>70</v>
      </c>
      <c r="E29" s="5" t="s">
        <v>45</v>
      </c>
    </row>
    <row r="30" spans="1:9" x14ac:dyDescent="0.4">
      <c r="A30" s="5" t="s">
        <v>46</v>
      </c>
      <c r="B30" s="5" t="s">
        <v>47</v>
      </c>
      <c r="C30" s="5">
        <v>80</v>
      </c>
      <c r="D30" s="5">
        <v>75</v>
      </c>
      <c r="E30" s="5" t="s">
        <v>45</v>
      </c>
    </row>
    <row r="31" spans="1:9" x14ac:dyDescent="0.4">
      <c r="A31" s="5" t="s">
        <v>48</v>
      </c>
      <c r="B31" s="5" t="s">
        <v>49</v>
      </c>
      <c r="C31" s="5">
        <v>50</v>
      </c>
      <c r="D31" s="5">
        <v>60</v>
      </c>
      <c r="E31" s="5" t="s">
        <v>40</v>
      </c>
    </row>
    <row r="32" spans="1:9" x14ac:dyDescent="0.4">
      <c r="A32" s="5" t="s">
        <v>50</v>
      </c>
      <c r="B32" s="5" t="s">
        <v>42</v>
      </c>
      <c r="C32" s="5">
        <v>45</v>
      </c>
      <c r="D32" s="5">
        <v>55</v>
      </c>
      <c r="E32" s="5" t="s">
        <v>40</v>
      </c>
    </row>
    <row r="33" spans="1:5" x14ac:dyDescent="0.4">
      <c r="A33" s="5" t="s">
        <v>51</v>
      </c>
      <c r="B33" s="5" t="s">
        <v>49</v>
      </c>
      <c r="C33" s="5">
        <v>85</v>
      </c>
      <c r="D33" s="5">
        <v>80</v>
      </c>
      <c r="E33" s="5" t="s">
        <v>45</v>
      </c>
    </row>
    <row r="34" spans="1:5" x14ac:dyDescent="0.4">
      <c r="A34" s="5" t="s">
        <v>52</v>
      </c>
      <c r="B34" s="5" t="s">
        <v>42</v>
      </c>
      <c r="C34" s="5">
        <v>75</v>
      </c>
      <c r="D34" s="5">
        <v>60</v>
      </c>
      <c r="E34" s="5" t="s">
        <v>40</v>
      </c>
    </row>
    <row r="35" spans="1:5" x14ac:dyDescent="0.4">
      <c r="A35" s="5" t="s">
        <v>53</v>
      </c>
      <c r="B35" s="5" t="s">
        <v>54</v>
      </c>
      <c r="C35" s="5">
        <v>70</v>
      </c>
      <c r="D35" s="5">
        <v>95</v>
      </c>
      <c r="E35" s="5" t="s">
        <v>45</v>
      </c>
    </row>
    <row r="36" spans="1:5" x14ac:dyDescent="0.4">
      <c r="A36" s="15" t="s">
        <v>55</v>
      </c>
      <c r="B36" s="16"/>
      <c r="C36" s="5">
        <f>TRUNC(SUMIF($E$27:$E$35,"합격",C$27:C$35)/COUNTIF($E$27:$E$35,"합격"))</f>
        <v>76</v>
      </c>
      <c r="D36" s="5">
        <f>TRUNC(SUMIF($E$27:$E$35,"합격",D$27:D$35)/COUNTIF($E$27:$E$35,"합격"))</f>
        <v>80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8"/>
  <sheetViews>
    <sheetView topLeftCell="A9" workbookViewId="0">
      <selection activeCell="J25" sqref="J2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9.296875" bestFit="1" customWidth="1"/>
    <col min="6" max="7" width="10.8984375" bestFit="1" customWidth="1"/>
  </cols>
  <sheetData>
    <row r="1" spans="1:7" ht="21" x14ac:dyDescent="0.4">
      <c r="A1" s="12" t="s">
        <v>83</v>
      </c>
      <c r="B1" s="12"/>
      <c r="C1" s="12"/>
      <c r="D1" s="12"/>
      <c r="E1" s="12"/>
      <c r="F1" s="12"/>
      <c r="G1" s="12"/>
    </row>
    <row r="3" spans="1:7" x14ac:dyDescent="0.4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4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4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4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4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4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4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4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4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4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4">
      <c r="A15" s="24" t="s">
        <v>0</v>
      </c>
      <c r="B15" t="s">
        <v>228</v>
      </c>
    </row>
    <row r="17" spans="1:7" x14ac:dyDescent="0.4">
      <c r="A17" s="24" t="s">
        <v>232</v>
      </c>
      <c r="B17" s="24" t="s">
        <v>231</v>
      </c>
    </row>
    <row r="18" spans="1:7" x14ac:dyDescent="0.4">
      <c r="A18" s="24" t="s">
        <v>229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230</v>
      </c>
    </row>
    <row r="19" spans="1:7" x14ac:dyDescent="0.4">
      <c r="A19" s="25" t="s">
        <v>15</v>
      </c>
      <c r="B19" s="29" t="s">
        <v>233</v>
      </c>
      <c r="C19" s="29" t="s">
        <v>233</v>
      </c>
      <c r="D19" s="29">
        <v>595000</v>
      </c>
      <c r="E19" s="29" t="s">
        <v>233</v>
      </c>
      <c r="F19" s="29" t="s">
        <v>233</v>
      </c>
      <c r="G19" s="29">
        <v>595000</v>
      </c>
    </row>
    <row r="20" spans="1:7" x14ac:dyDescent="0.4">
      <c r="A20" s="25" t="s">
        <v>5</v>
      </c>
      <c r="B20" s="29">
        <v>305000</v>
      </c>
      <c r="C20" s="29" t="s">
        <v>233</v>
      </c>
      <c r="D20" s="29" t="s">
        <v>233</v>
      </c>
      <c r="E20" s="29" t="s">
        <v>233</v>
      </c>
      <c r="F20" s="29" t="s">
        <v>233</v>
      </c>
      <c r="G20" s="29">
        <v>305000</v>
      </c>
    </row>
    <row r="21" spans="1:7" x14ac:dyDescent="0.4">
      <c r="A21" s="25" t="s">
        <v>91</v>
      </c>
      <c r="B21" s="29">
        <v>290000</v>
      </c>
      <c r="C21" s="29" t="s">
        <v>233</v>
      </c>
      <c r="D21" s="29" t="s">
        <v>233</v>
      </c>
      <c r="E21" s="29" t="s">
        <v>233</v>
      </c>
      <c r="F21" s="29" t="s">
        <v>233</v>
      </c>
      <c r="G21" s="29">
        <v>290000</v>
      </c>
    </row>
    <row r="22" spans="1:7" x14ac:dyDescent="0.4">
      <c r="A22" s="25" t="s">
        <v>99</v>
      </c>
      <c r="B22" s="29">
        <v>325000</v>
      </c>
      <c r="C22" s="29" t="s">
        <v>233</v>
      </c>
      <c r="D22" s="29" t="s">
        <v>233</v>
      </c>
      <c r="E22" s="29" t="s">
        <v>233</v>
      </c>
      <c r="F22" s="29" t="s">
        <v>233</v>
      </c>
      <c r="G22" s="29">
        <v>325000</v>
      </c>
    </row>
    <row r="23" spans="1:7" x14ac:dyDescent="0.4">
      <c r="A23" s="25" t="s">
        <v>104</v>
      </c>
      <c r="B23" s="29" t="s">
        <v>233</v>
      </c>
      <c r="C23" s="29">
        <v>480000</v>
      </c>
      <c r="D23" s="29" t="s">
        <v>233</v>
      </c>
      <c r="E23" s="29" t="s">
        <v>233</v>
      </c>
      <c r="F23" s="29" t="s">
        <v>233</v>
      </c>
      <c r="G23" s="29">
        <v>480000</v>
      </c>
    </row>
    <row r="24" spans="1:7" x14ac:dyDescent="0.4">
      <c r="A24" s="25" t="s">
        <v>7</v>
      </c>
      <c r="B24" s="29" t="s">
        <v>233</v>
      </c>
      <c r="C24" s="29">
        <v>480000</v>
      </c>
      <c r="D24" s="29" t="s">
        <v>233</v>
      </c>
      <c r="E24" s="29" t="s">
        <v>233</v>
      </c>
      <c r="F24" s="29" t="s">
        <v>233</v>
      </c>
      <c r="G24" s="29">
        <v>480000</v>
      </c>
    </row>
    <row r="25" spans="1:7" x14ac:dyDescent="0.4">
      <c r="A25" s="25" t="s">
        <v>108</v>
      </c>
      <c r="B25" s="29" t="s">
        <v>233</v>
      </c>
      <c r="C25" s="29" t="s">
        <v>233</v>
      </c>
      <c r="D25" s="29" t="s">
        <v>233</v>
      </c>
      <c r="E25" s="29">
        <v>730000</v>
      </c>
      <c r="F25" s="29" t="s">
        <v>233</v>
      </c>
      <c r="G25" s="29">
        <v>730000</v>
      </c>
    </row>
    <row r="26" spans="1:7" x14ac:dyDescent="0.4">
      <c r="A26" s="25" t="s">
        <v>101</v>
      </c>
      <c r="B26" s="29" t="s">
        <v>233</v>
      </c>
      <c r="C26" s="29" t="s">
        <v>233</v>
      </c>
      <c r="D26" s="29" t="s">
        <v>233</v>
      </c>
      <c r="E26" s="29" t="s">
        <v>233</v>
      </c>
      <c r="F26" s="29">
        <v>1000000</v>
      </c>
      <c r="G26" s="29">
        <v>1000000</v>
      </c>
    </row>
    <row r="27" spans="1:7" x14ac:dyDescent="0.4">
      <c r="A27" s="25" t="s">
        <v>106</v>
      </c>
      <c r="B27" s="29" t="s">
        <v>233</v>
      </c>
      <c r="C27" s="29">
        <v>465000</v>
      </c>
      <c r="D27" s="29" t="s">
        <v>233</v>
      </c>
      <c r="E27" s="29" t="s">
        <v>233</v>
      </c>
      <c r="F27" s="29" t="s">
        <v>233</v>
      </c>
      <c r="G27" s="29">
        <v>465000</v>
      </c>
    </row>
    <row r="28" spans="1:7" x14ac:dyDescent="0.4">
      <c r="A28" s="25" t="s">
        <v>230</v>
      </c>
      <c r="B28" s="29">
        <v>325000</v>
      </c>
      <c r="C28" s="29">
        <v>480000</v>
      </c>
      <c r="D28" s="29">
        <v>595000</v>
      </c>
      <c r="E28" s="29">
        <v>730000</v>
      </c>
      <c r="F28" s="29">
        <v>1000000</v>
      </c>
      <c r="G28" s="29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8"/>
  <sheetViews>
    <sheetView workbookViewId="0">
      <selection activeCell="M5" sqref="M5"/>
    </sheetView>
  </sheetViews>
  <sheetFormatPr defaultRowHeight="17.399999999999999" x14ac:dyDescent="0.4"/>
  <cols>
    <col min="6" max="6" width="10.296875" bestFit="1" customWidth="1"/>
  </cols>
  <sheetData>
    <row r="1" spans="1:7" x14ac:dyDescent="0.4">
      <c r="A1" s="17" t="s">
        <v>63</v>
      </c>
      <c r="B1" s="17"/>
      <c r="C1" s="17"/>
      <c r="D1" s="17"/>
      <c r="F1" s="4" t="s">
        <v>110</v>
      </c>
    </row>
    <row r="2" spans="1:7" x14ac:dyDescent="0.4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4">
      <c r="A3" s="5" t="s">
        <v>71</v>
      </c>
      <c r="B3" s="6">
        <v>2850</v>
      </c>
      <c r="C3" s="6">
        <v>2000</v>
      </c>
      <c r="D3" s="8">
        <f>C3/B3</f>
        <v>0.70175438596491224</v>
      </c>
      <c r="F3" s="8">
        <f>D4</f>
        <v>0.41632653061224489</v>
      </c>
      <c r="G3" s="9"/>
    </row>
    <row r="4" spans="1:7" x14ac:dyDescent="0.4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4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4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4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4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7.399999999999999" x14ac:dyDescent="0.4"/>
  <sheetData>
    <row r="1" spans="1:5" ht="21" x14ac:dyDescent="0.4">
      <c r="A1" s="12" t="s">
        <v>119</v>
      </c>
      <c r="B1" s="12"/>
      <c r="C1" s="12"/>
      <c r="D1" s="12"/>
      <c r="E1" s="12"/>
    </row>
    <row r="3" spans="1:5" x14ac:dyDescent="0.4">
      <c r="A3" s="5" t="s">
        <v>120</v>
      </c>
      <c r="B3" s="26" t="s">
        <v>121</v>
      </c>
      <c r="C3" s="5" t="s">
        <v>122</v>
      </c>
      <c r="D3" s="5" t="s">
        <v>123</v>
      </c>
      <c r="E3" s="5" t="s">
        <v>124</v>
      </c>
    </row>
    <row r="4" spans="1:5" x14ac:dyDescent="0.4">
      <c r="A4" s="5" t="s">
        <v>125</v>
      </c>
      <c r="B4" s="27" t="s">
        <v>126</v>
      </c>
      <c r="C4" s="6">
        <v>20400</v>
      </c>
      <c r="D4" s="6">
        <v>9600</v>
      </c>
      <c r="E4" s="6">
        <f>C4+D4</f>
        <v>30000</v>
      </c>
    </row>
    <row r="5" spans="1:5" x14ac:dyDescent="0.4">
      <c r="A5" s="5" t="s">
        <v>127</v>
      </c>
      <c r="B5" s="27" t="s">
        <v>128</v>
      </c>
      <c r="C5" s="6">
        <v>12000</v>
      </c>
      <c r="D5" s="6">
        <v>3600</v>
      </c>
      <c r="E5" s="6">
        <f t="shared" ref="E5:E12" si="0">C5+D5</f>
        <v>15600</v>
      </c>
    </row>
    <row r="6" spans="1:5" x14ac:dyDescent="0.4">
      <c r="A6" s="5" t="s">
        <v>129</v>
      </c>
      <c r="B6" s="27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4">
      <c r="A7" s="5" t="s">
        <v>131</v>
      </c>
      <c r="B7" s="27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4">
      <c r="A8" s="5" t="s">
        <v>132</v>
      </c>
      <c r="B8" s="27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4">
      <c r="A9" s="5" t="s">
        <v>133</v>
      </c>
      <c r="B9" s="27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4">
      <c r="A10" s="5" t="s">
        <v>134</v>
      </c>
      <c r="B10" s="27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4">
      <c r="A11" s="5" t="s">
        <v>135</v>
      </c>
      <c r="B11" s="27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4">
      <c r="A12" s="5" t="s">
        <v>136</v>
      </c>
      <c r="B12" s="27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수령액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9" workbookViewId="0">
      <selection activeCell="J28" sqref="J28"/>
    </sheetView>
  </sheetViews>
  <sheetFormatPr defaultRowHeight="17.399999999999999" x14ac:dyDescent="0.4"/>
  <sheetData>
    <row r="1" spans="1:5" ht="21" x14ac:dyDescent="0.4">
      <c r="A1" s="12" t="s">
        <v>137</v>
      </c>
      <c r="B1" s="12"/>
      <c r="C1" s="12"/>
      <c r="D1" s="12"/>
      <c r="E1" s="12"/>
    </row>
    <row r="3" spans="1:5" x14ac:dyDescent="0.4">
      <c r="A3" s="5" t="s">
        <v>138</v>
      </c>
      <c r="B3" s="5" t="s">
        <v>0</v>
      </c>
      <c r="C3" s="5" t="s">
        <v>139</v>
      </c>
      <c r="D3" s="5" t="s">
        <v>140</v>
      </c>
      <c r="E3" s="5" t="s">
        <v>141</v>
      </c>
    </row>
    <row r="4" spans="1:5" x14ac:dyDescent="0.4">
      <c r="A4" s="5">
        <v>1</v>
      </c>
      <c r="B4" s="5" t="s">
        <v>142</v>
      </c>
      <c r="C4" s="5">
        <v>75</v>
      </c>
      <c r="D4" s="5">
        <v>73</v>
      </c>
      <c r="E4" s="5">
        <v>80</v>
      </c>
    </row>
    <row r="5" spans="1:5" x14ac:dyDescent="0.4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4">
      <c r="A6" s="5">
        <v>3</v>
      </c>
      <c r="B6" s="5" t="s">
        <v>143</v>
      </c>
      <c r="C6" s="5">
        <v>71</v>
      </c>
      <c r="D6" s="5">
        <v>68</v>
      </c>
      <c r="E6" s="5">
        <v>64</v>
      </c>
    </row>
    <row r="7" spans="1:5" x14ac:dyDescent="0.4">
      <c r="A7" s="5">
        <v>4</v>
      </c>
      <c r="B7" s="5" t="s">
        <v>144</v>
      </c>
      <c r="C7" s="5">
        <v>80</v>
      </c>
      <c r="D7" s="5">
        <v>82</v>
      </c>
      <c r="E7" s="5">
        <v>78</v>
      </c>
    </row>
    <row r="8" spans="1:5" x14ac:dyDescent="0.4">
      <c r="A8" s="5">
        <v>5</v>
      </c>
      <c r="B8" s="5" t="s">
        <v>145</v>
      </c>
      <c r="C8" s="5">
        <v>77</v>
      </c>
      <c r="D8" s="5">
        <v>75</v>
      </c>
      <c r="E8" s="5">
        <v>79</v>
      </c>
    </row>
    <row r="9" spans="1:5" x14ac:dyDescent="0.4">
      <c r="A9" s="5">
        <v>6</v>
      </c>
      <c r="B9" s="5" t="s">
        <v>146</v>
      </c>
      <c r="C9" s="5">
        <v>88</v>
      </c>
      <c r="D9" s="5">
        <v>83</v>
      </c>
      <c r="E9" s="5">
        <v>79</v>
      </c>
    </row>
    <row r="10" spans="1:5" x14ac:dyDescent="0.4">
      <c r="A10" s="5">
        <v>7</v>
      </c>
      <c r="B10" s="5" t="s">
        <v>147</v>
      </c>
      <c r="C10" s="5">
        <v>84</v>
      </c>
      <c r="D10" s="5">
        <v>78</v>
      </c>
      <c r="E10" s="5">
        <v>70</v>
      </c>
    </row>
    <row r="11" spans="1:5" x14ac:dyDescent="0.4">
      <c r="A11" s="5">
        <v>8</v>
      </c>
      <c r="B11" s="5" t="s">
        <v>148</v>
      </c>
      <c r="C11" s="5">
        <v>80</v>
      </c>
      <c r="D11" s="5">
        <v>94</v>
      </c>
      <c r="E11" s="5">
        <v>94</v>
      </c>
    </row>
    <row r="12" spans="1:5" x14ac:dyDescent="0.4">
      <c r="A12" s="5">
        <v>9</v>
      </c>
      <c r="B12" s="5" t="s">
        <v>149</v>
      </c>
      <c r="C12" s="5">
        <v>86</v>
      </c>
      <c r="D12" s="5">
        <v>88</v>
      </c>
      <c r="E12" s="5">
        <v>85</v>
      </c>
    </row>
    <row r="13" spans="1:5" x14ac:dyDescent="0.4">
      <c r="A13" s="5">
        <v>10</v>
      </c>
      <c r="B13" s="5" t="s">
        <v>150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영진 장</cp:lastModifiedBy>
  <dcterms:created xsi:type="dcterms:W3CDTF">2023-04-27T08:01:32Z</dcterms:created>
  <dcterms:modified xsi:type="dcterms:W3CDTF">2025-08-14T04:57:00Z</dcterms:modified>
</cp:coreProperties>
</file>