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s\Desktop\채점하기\"/>
    </mc:Choice>
  </mc:AlternateContent>
  <xr:revisionPtr revIDLastSave="0" documentId="13_ncr:1_{B1D2C750-64D4-4A20-AD4D-0933F752CC23}" xr6:coauthVersionLast="47" xr6:coauthVersionMax="47" xr10:uidLastSave="{00000000-0000-0000-0000-000000000000}"/>
  <bookViews>
    <workbookView xWindow="-120" yWindow="-120" windowWidth="29040" windowHeight="15720" firstSheet="1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할인율">'기본작업-2'!$E$4:$E$15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H21" i="8"/>
  <c r="G21" i="8"/>
  <c r="H18" i="8"/>
  <c r="G18" i="8"/>
  <c r="H14" i="8"/>
  <c r="G14" i="8"/>
  <c r="H12" i="8"/>
  <c r="G12" i="8"/>
  <c r="H8" i="8"/>
  <c r="H23" i="8" s="1"/>
  <c r="G8" i="8"/>
  <c r="H6" i="8"/>
  <c r="G6" i="8"/>
  <c r="G23" i="8" s="1"/>
  <c r="E24" i="8"/>
  <c r="F22" i="8"/>
  <c r="E22" i="8"/>
  <c r="F15" i="8"/>
  <c r="E15" i="8"/>
  <c r="F9" i="8"/>
  <c r="F24" i="8" s="1"/>
  <c r="E9" i="8"/>
  <c r="E12" i="9"/>
  <c r="E11" i="9"/>
  <c r="E10" i="9"/>
  <c r="E9" i="9"/>
  <c r="E8" i="9"/>
  <c r="E7" i="9"/>
  <c r="E6" i="9"/>
  <c r="E5" i="9"/>
  <c r="E4" i="9"/>
  <c r="E3" i="9"/>
  <c r="I4" i="8" l="1"/>
  <c r="I7" i="8"/>
  <c r="I13" i="8"/>
  <c r="I5" i="8"/>
  <c r="I16" i="8"/>
  <c r="I19" i="8"/>
  <c r="I11" i="8"/>
  <c r="I17" i="8"/>
  <c r="I20" i="8"/>
  <c r="I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sjs</author>
  </authors>
  <commentList>
    <comment ref="C1" authorId="0" shapeId="0" xr:uid="{D70565DF-D190-4B70-8994-8787D24EA310}">
      <text>
        <r>
          <rPr>
            <b/>
            <sz val="11"/>
            <color indexed="81"/>
            <rFont val="돋움"/>
            <family val="3"/>
            <charset val="129"/>
          </rPr>
          <t>위치</t>
        </r>
        <r>
          <rPr>
            <b/>
            <sz val="11"/>
            <color indexed="81"/>
            <rFont val="Tahoma"/>
            <family val="2"/>
          </rPr>
          <t xml:space="preserve"> : </t>
        </r>
        <r>
          <rPr>
            <b/>
            <sz val="11"/>
            <color indexed="81"/>
            <rFont val="돋움"/>
            <family val="3"/>
            <charset val="129"/>
          </rPr>
          <t>마포구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상암동</t>
        </r>
      </text>
    </comment>
  </commentList>
</comments>
</file>

<file path=xl/sharedStrings.xml><?xml version="1.0" encoding="utf-8"?>
<sst xmlns="http://schemas.openxmlformats.org/spreadsheetml/2006/main" count="355" uniqueCount="280">
  <si>
    <t>사원코드</t>
  </si>
  <si>
    <t>영업사원별 급여 현황</t>
    <phoneticPr fontId="1" type="noConversion"/>
  </si>
  <si>
    <t>직위</t>
  </si>
  <si>
    <t>대리</t>
  </si>
  <si>
    <t>과장</t>
  </si>
  <si>
    <t>사원</t>
  </si>
  <si>
    <t>부장</t>
  </si>
  <si>
    <t>성명</t>
  </si>
  <si>
    <t>[표1]</t>
  </si>
  <si>
    <t>김수정</t>
  </si>
  <si>
    <t>박정호</t>
  </si>
  <si>
    <t>최아름</t>
  </si>
  <si>
    <t>박진수</t>
  </si>
  <si>
    <t>권민수</t>
  </si>
  <si>
    <t>서영수</t>
  </si>
  <si>
    <t>강남영</t>
  </si>
  <si>
    <t>[표2]</t>
  </si>
  <si>
    <t>판매 실적 대비표</t>
  </si>
  <si>
    <t>부서명</t>
  </si>
  <si>
    <t>이름</t>
  </si>
  <si>
    <t>실적</t>
  </si>
  <si>
    <t>OO영업부</t>
  </si>
  <si>
    <t>김병천</t>
  </si>
  <si>
    <t>QQ영업부</t>
  </si>
  <si>
    <t>구자길</t>
  </si>
  <si>
    <t>PP영업부</t>
  </si>
  <si>
    <t>소재광</t>
  </si>
  <si>
    <t>고숙경</t>
  </si>
  <si>
    <t>전용철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</si>
  <si>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</si>
  <si>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</si>
  <si>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</si>
  <si>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</si>
  <si>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</si>
  <si>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</si>
  <si>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</si>
  <si>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계열</t>
  </si>
  <si>
    <t>학과별</t>
  </si>
  <si>
    <t>취업률(%)</t>
  </si>
  <si>
    <t>자연</t>
  </si>
  <si>
    <t>기계과</t>
  </si>
  <si>
    <t>공학</t>
  </si>
  <si>
    <t>물리학과</t>
  </si>
  <si>
    <t>화학과</t>
  </si>
  <si>
    <t>건축과</t>
  </si>
  <si>
    <t>토목과</t>
  </si>
  <si>
    <t>미생물학과</t>
  </si>
  <si>
    <t>컴퓨터과</t>
  </si>
  <si>
    <t>공학계열 취업률 평균</t>
  </si>
  <si>
    <t>&lt;조건&gt;</t>
    <phoneticPr fontId="1" type="noConversion"/>
  </si>
  <si>
    <t xml:space="preserve">[표4] </t>
  </si>
  <si>
    <t>100m 기록</t>
  </si>
  <si>
    <t>반</t>
  </si>
  <si>
    <t>기록</t>
  </si>
  <si>
    <t>순위</t>
  </si>
  <si>
    <t>이경환</t>
  </si>
  <si>
    <t>김한순</t>
  </si>
  <si>
    <t>강영택</t>
  </si>
  <si>
    <t>조광희</t>
  </si>
  <si>
    <t>한정휴</t>
  </si>
  <si>
    <t>김선호</t>
  </si>
  <si>
    <t>정경호</t>
  </si>
  <si>
    <t>문세윤</t>
  </si>
  <si>
    <t>[표5]</t>
  </si>
  <si>
    <t>단가</t>
  </si>
  <si>
    <t>상공마트 할인 행사</t>
  </si>
  <si>
    <t>구분</t>
  </si>
  <si>
    <t>제품명</t>
  </si>
  <si>
    <t>판매가</t>
  </si>
  <si>
    <t>할인율</t>
  </si>
  <si>
    <t>할인가</t>
  </si>
  <si>
    <t>판매기간</t>
  </si>
  <si>
    <t>수산물</t>
  </si>
  <si>
    <t>신선오징어</t>
  </si>
  <si>
    <t>6월14일</t>
  </si>
  <si>
    <t>훈제연어</t>
  </si>
  <si>
    <t>순살고등어</t>
  </si>
  <si>
    <t>정육</t>
  </si>
  <si>
    <t>춘천닭갈비</t>
  </si>
  <si>
    <t>칼집삼겹살</t>
  </si>
  <si>
    <t>오리바베큐</t>
  </si>
  <si>
    <t>과자</t>
  </si>
  <si>
    <t>꿀꽈배기</t>
  </si>
  <si>
    <t>6월21일</t>
  </si>
  <si>
    <t>초코홈런볼</t>
  </si>
  <si>
    <t>생생감자칩</t>
  </si>
  <si>
    <t>즉석식품</t>
  </si>
  <si>
    <t>카레마왕</t>
  </si>
  <si>
    <t>미역국라면</t>
  </si>
  <si>
    <t>맑은쌀밥</t>
  </si>
  <si>
    <t>환경개선 투자자금</t>
    <phoneticPr fontId="1" type="noConversion"/>
  </si>
  <si>
    <t>컴퓨터개론 성적 일람표</t>
    <phoneticPr fontId="1" type="noConversion"/>
  </si>
  <si>
    <t>학번</t>
  </si>
  <si>
    <t>학과</t>
  </si>
  <si>
    <t>성별</t>
  </si>
  <si>
    <t>중간</t>
  </si>
  <si>
    <t>기말</t>
  </si>
  <si>
    <t>출석</t>
  </si>
  <si>
    <t>과제</t>
  </si>
  <si>
    <t>총점</t>
  </si>
  <si>
    <t>합계</t>
  </si>
  <si>
    <t>W001</t>
  </si>
  <si>
    <t>도자기</t>
  </si>
  <si>
    <t>웹디자인과</t>
  </si>
  <si>
    <t>남</t>
  </si>
  <si>
    <t>S002</t>
  </si>
  <si>
    <t>이용실</t>
  </si>
  <si>
    <t>사무자동화과</t>
  </si>
  <si>
    <t>S003</t>
  </si>
  <si>
    <t>차새대</t>
  </si>
  <si>
    <t>여</t>
  </si>
  <si>
    <t>W002</t>
  </si>
  <si>
    <t>정든별</t>
  </si>
  <si>
    <t>S001</t>
  </si>
  <si>
    <t>박달재</t>
  </si>
  <si>
    <t>J001</t>
  </si>
  <si>
    <t>강정국</t>
  </si>
  <si>
    <t>정보처리과</t>
  </si>
  <si>
    <t>J003</t>
  </si>
  <si>
    <t>송지연</t>
  </si>
  <si>
    <t>W003</t>
  </si>
  <si>
    <t>황무지</t>
  </si>
  <si>
    <t>J004</t>
  </si>
  <si>
    <t>장승목</t>
  </si>
  <si>
    <t>J002</t>
  </si>
  <si>
    <t>나자윤</t>
  </si>
  <si>
    <t>상공주식회사 인사 기록</t>
    <phoneticPr fontId="1" type="noConversion"/>
  </si>
  <si>
    <t>사원명</t>
  </si>
  <si>
    <t>근무기간</t>
  </si>
  <si>
    <t>연락처</t>
  </si>
  <si>
    <t>PLA-01</t>
  </si>
  <si>
    <t>김지은</t>
  </si>
  <si>
    <t>기획부</t>
  </si>
  <si>
    <t>5년 7개월</t>
  </si>
  <si>
    <t>010-5647-5482</t>
  </si>
  <si>
    <t>PRO-01</t>
  </si>
  <si>
    <t>이재정</t>
  </si>
  <si>
    <t>생산부</t>
  </si>
  <si>
    <t>1년 10개월</t>
  </si>
  <si>
    <t>010-6584-9860</t>
  </si>
  <si>
    <t>MA-01</t>
  </si>
  <si>
    <t>박성정</t>
  </si>
  <si>
    <t>마케팅부</t>
  </si>
  <si>
    <t>3년 4개월</t>
  </si>
  <si>
    <t>010-9004-7755</t>
  </si>
  <si>
    <t>KN-01</t>
  </si>
  <si>
    <t>노회영</t>
  </si>
  <si>
    <t>자재부</t>
  </si>
  <si>
    <t>6년 5개월</t>
  </si>
  <si>
    <t>010-3415-3330</t>
  </si>
  <si>
    <t>PRO-02</t>
  </si>
  <si>
    <t>백승호</t>
  </si>
  <si>
    <t>8년 1개월</t>
  </si>
  <si>
    <t>010-4044-1220</t>
  </si>
  <si>
    <t>PLA-02</t>
  </si>
  <si>
    <t>송주근</t>
  </si>
  <si>
    <t>4년 3개월</t>
  </si>
  <si>
    <t>010-9425-4524</t>
  </si>
  <si>
    <t>KN-02</t>
  </si>
  <si>
    <t>한지열</t>
  </si>
  <si>
    <t>4년 11개월</t>
  </si>
  <si>
    <t>010-1254-0248</t>
  </si>
  <si>
    <t>PRO-03</t>
  </si>
  <si>
    <t>정순실</t>
  </si>
  <si>
    <t>3년 12개월</t>
  </si>
  <si>
    <t>010-8800-2202</t>
  </si>
  <si>
    <t>PLA-03</t>
  </si>
  <si>
    <t>최진룡</t>
  </si>
  <si>
    <t>2년 9개월</t>
  </si>
  <si>
    <t>010-9257-8222</t>
  </si>
  <si>
    <t>MA-02</t>
  </si>
  <si>
    <t>이정희</t>
  </si>
  <si>
    <t>4년 7개월</t>
  </si>
  <si>
    <t>010-6050-8115</t>
  </si>
  <si>
    <t>KN-03</t>
  </si>
  <si>
    <t>강어준</t>
  </si>
  <si>
    <t>1년 7개월</t>
  </si>
  <si>
    <t>010-8791-5728</t>
  </si>
  <si>
    <t>MA-03</t>
  </si>
  <si>
    <t>김은소</t>
  </si>
  <si>
    <t>7년 1개월</t>
  </si>
  <si>
    <t>010-2345-7266</t>
  </si>
  <si>
    <t>자판기 판매 월수익금</t>
    <phoneticPr fontId="1" type="noConversion"/>
  </si>
  <si>
    <t>품목</t>
  </si>
  <si>
    <t>판매량(컵)</t>
  </si>
  <si>
    <t>매출액</t>
  </si>
  <si>
    <t>재료비</t>
  </si>
  <si>
    <t>순이익금</t>
  </si>
  <si>
    <t>커피(고급)</t>
  </si>
  <si>
    <t>커피(일반)</t>
  </si>
  <si>
    <t>율무차</t>
  </si>
  <si>
    <t>생강차</t>
  </si>
  <si>
    <t>대추차</t>
  </si>
  <si>
    <t>우유</t>
  </si>
  <si>
    <t>아시안게임 메달집계</t>
    <phoneticPr fontId="1" type="noConversion"/>
  </si>
  <si>
    <t>국가명</t>
  </si>
  <si>
    <t>금메달</t>
  </si>
  <si>
    <t>은메달</t>
  </si>
  <si>
    <t>동메달</t>
  </si>
  <si>
    <t>중국</t>
  </si>
  <si>
    <t>한국</t>
  </si>
  <si>
    <t>일본</t>
  </si>
  <si>
    <t>싱가포르</t>
  </si>
  <si>
    <t>북한</t>
  </si>
  <si>
    <t>인도네시아</t>
  </si>
  <si>
    <t>비고</t>
    <phoneticPr fontId="1" type="noConversion"/>
  </si>
  <si>
    <t>시험성적표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</si>
  <si>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</si>
  <si>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</si>
  <si>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</si>
  <si>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</si>
  <si>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</si>
  <si>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</si>
  <si>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</si>
  <si>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</si>
  <si>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</si>
  <si>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급여지급현황</t>
    <phoneticPr fontId="1" type="noConversion"/>
  </si>
  <si>
    <t>사원명</t>
    <phoneticPr fontId="1" type="noConversion"/>
  </si>
  <si>
    <t>성별</t>
    <phoneticPr fontId="1" type="noConversion"/>
  </si>
  <si>
    <t>기본급</t>
    <phoneticPr fontId="1" type="noConversion"/>
  </si>
  <si>
    <t>실적</t>
    <phoneticPr fontId="1" type="noConversion"/>
  </si>
  <si>
    <t>실수령액</t>
    <phoneticPr fontId="1" type="noConversion"/>
  </si>
  <si>
    <t>이권식</t>
    <phoneticPr fontId="1" type="noConversion"/>
  </si>
  <si>
    <t>남</t>
    <phoneticPr fontId="1" type="noConversion"/>
  </si>
  <si>
    <t>유경아</t>
    <phoneticPr fontId="1" type="noConversion"/>
  </si>
  <si>
    <t>고진영</t>
    <phoneticPr fontId="1" type="noConversion"/>
  </si>
  <si>
    <t>여</t>
    <phoneticPr fontId="1" type="noConversion"/>
  </si>
  <si>
    <t>김진주</t>
    <phoneticPr fontId="1" type="noConversion"/>
  </si>
  <si>
    <t>강홍민</t>
    <phoneticPr fontId="1" type="noConversion"/>
  </si>
  <si>
    <t>최연재</t>
    <phoneticPr fontId="1" type="noConversion"/>
  </si>
  <si>
    <t>우정승</t>
    <phoneticPr fontId="1" type="noConversion"/>
  </si>
  <si>
    <t>박주빈</t>
    <phoneticPr fontId="1" type="noConversion"/>
  </si>
  <si>
    <t>신혜진</t>
    <phoneticPr fontId="1" type="noConversion"/>
  </si>
  <si>
    <t>순위</t>
    <phoneticPr fontId="1" type="noConversion"/>
  </si>
  <si>
    <t>수당지급률</t>
    <phoneticPr fontId="1" type="noConversion"/>
  </si>
  <si>
    <t>&lt;실적순위별 수당지급률&gt;</t>
    <phoneticPr fontId="1" type="noConversion"/>
  </si>
  <si>
    <t>사원코드</t>
    <phoneticPr fontId="1" type="noConversion"/>
  </si>
  <si>
    <t>성명</t>
    <phoneticPr fontId="1" type="noConversion"/>
  </si>
  <si>
    <t>소속지점</t>
    <phoneticPr fontId="1" type="noConversion"/>
  </si>
  <si>
    <t>직위</t>
    <phoneticPr fontId="1" type="noConversion"/>
  </si>
  <si>
    <t>성과급</t>
    <phoneticPr fontId="1" type="noConversion"/>
  </si>
  <si>
    <t>총급여</t>
    <phoneticPr fontId="1" type="noConversion"/>
  </si>
  <si>
    <t>kej4872</t>
    <phoneticPr fontId="1" type="noConversion"/>
  </si>
  <si>
    <t>ksh8731</t>
    <phoneticPr fontId="1" type="noConversion"/>
  </si>
  <si>
    <t>wjj0254</t>
    <phoneticPr fontId="1" type="noConversion"/>
  </si>
  <si>
    <t>lky9427</t>
    <phoneticPr fontId="1" type="noConversion"/>
  </si>
  <si>
    <t>ksh7486</t>
    <phoneticPr fontId="1" type="noConversion"/>
  </si>
  <si>
    <t>ksy8541</t>
    <phoneticPr fontId="1" type="noConversion"/>
  </si>
  <si>
    <t>bks4589</t>
    <phoneticPr fontId="1" type="noConversion"/>
  </si>
  <si>
    <t>김은주</t>
    <phoneticPr fontId="1" type="noConversion"/>
  </si>
  <si>
    <t>고상현</t>
    <phoneticPr fontId="1" type="noConversion"/>
  </si>
  <si>
    <t>황진주</t>
    <phoneticPr fontId="1" type="noConversion"/>
  </si>
  <si>
    <t>이경엽</t>
    <phoneticPr fontId="1" type="noConversion"/>
  </si>
  <si>
    <t>고승희</t>
    <phoneticPr fontId="1" type="noConversion"/>
  </si>
  <si>
    <t>김상윤</t>
    <phoneticPr fontId="1" type="noConversion"/>
  </si>
  <si>
    <t>배기성</t>
    <phoneticPr fontId="1" type="noConversion"/>
  </si>
  <si>
    <t>종로</t>
    <phoneticPr fontId="1" type="noConversion"/>
  </si>
  <si>
    <t>서초</t>
    <phoneticPr fontId="1" type="noConversion"/>
  </si>
  <si>
    <t>강남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</si>
  <si>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</si>
  <si>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</si>
  <si>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</si>
  <si>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부장</t>
    <phoneticPr fontId="1" type="noConversion"/>
  </si>
  <si>
    <t>數量</t>
    <phoneticPr fontId="1" type="noConversion"/>
  </si>
  <si>
    <t>분야</t>
  </si>
  <si>
    <t>2022∼2023</t>
  </si>
  <si>
    <t>대기보전</t>
  </si>
  <si>
    <t>수질보전</t>
  </si>
  <si>
    <t>상수도관리</t>
  </si>
  <si>
    <t>폐기물관리</t>
  </si>
  <si>
    <t>자연환경보전등</t>
  </si>
  <si>
    <t>총계</t>
  </si>
  <si>
    <t>사무자동화과 평균</t>
  </si>
  <si>
    <t>웹디자인과 평균</t>
  </si>
  <si>
    <t>정보처리과 평균</t>
  </si>
  <si>
    <t>전체 평균</t>
  </si>
  <si>
    <t>남 요약</t>
  </si>
  <si>
    <t>여 요약</t>
  </si>
  <si>
    <t>총합계</t>
  </si>
  <si>
    <t>전기료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</si>
</sst>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7" formatCode="@&quot;까지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rgb="FFFF78D8"/>
      <name val="맑은 고딕"/>
      <family val="2"/>
      <charset val="129"/>
      <scheme val="minor"/>
    </font>
    <font>
      <sz val="11"/>
      <color rgb="FFFF78D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2" fontId="0" fillId="0" borderId="1" xfId="0" applyNumberForma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family val="3"/>
        <charset val="129"/>
        <scheme val="minor"/>
      </font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colors>
    <mruColors>
      <color rgb="FFFF7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rgbClr val="FF0000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국가별 금메달 점유율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금메달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차트작업!$B$4:$B$9</c:f>
              <c:strCache>
                <c:ptCount val="6"/>
                <c:pt idx="0">
                  <c:v>중국</c:v>
                </c:pt>
                <c:pt idx="1">
                  <c:v>한국</c:v>
                </c:pt>
                <c:pt idx="2">
                  <c:v>일본</c:v>
                </c:pt>
                <c:pt idx="3">
                  <c:v>싱가포르</c:v>
                </c:pt>
                <c:pt idx="4">
                  <c:v>북한</c:v>
                </c:pt>
                <c:pt idx="5">
                  <c:v>인도네시아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39</c:v>
                </c:pt>
                <c:pt idx="1">
                  <c:v>32</c:v>
                </c:pt>
                <c:pt idx="2">
                  <c:v>28</c:v>
                </c:pt>
                <c:pt idx="3">
                  <c:v>16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D-4578-BCE3-6E031969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순이익금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10</xdr:row>
      <xdr:rowOff>0</xdr:rowOff>
    </xdr:from>
    <xdr:to>
      <xdr:col>2</xdr:col>
      <xdr:colOff>0</xdr:colOff>
      <xdr:row>13</xdr:row>
      <xdr:rowOff>0</xdr:rowOff>
    </xdr:to>
    <xdr:sp macro="[0]!회계" textlink="">
      <xdr:nvSpPr>
        <xdr:cNvPr id="4" name="물결 3">
          <a:extLst>
            <a:ext uri="{FF2B5EF4-FFF2-40B4-BE49-F238E27FC236}">
              <a16:creationId xmlns:a16="http://schemas.microsoft.com/office/drawing/2014/main" id="{4059EA0A-251C-A83B-17FA-35FDA80E7648}"/>
            </a:ext>
          </a:extLst>
        </xdr:cNvPr>
        <xdr:cNvSpPr/>
      </xdr:nvSpPr>
      <xdr:spPr>
        <a:xfrm>
          <a:off x="781050" y="2143125"/>
          <a:ext cx="781050" cy="628650"/>
        </a:xfrm>
        <a:prstGeom prst="wav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E8E90A6-8289-BC72-746F-36B22758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4D18E7-285F-4457-B6C0-DF0EE23291A7}" name="표1" displayName="표1" ref="A3:J24" totalsRowShown="0" headerRowDxfId="1" dataDxfId="2" headerRowBorderDxfId="10" tableBorderDxfId="11">
  <autoFilter ref="A3:J24" xr:uid="{214D18E7-285F-4457-B6C0-DF0EE23291A7}"/>
  <tableColumns count="10">
    <tableColumn id="1" xr3:uid="{8442ADB8-7BC8-4044-BD36-F6EDE26DC676}" name="학번" dataDxfId="9"/>
    <tableColumn id="2" xr3:uid="{52064B10-C711-4AAF-9134-B786AF7E8E6B}" name="이름" dataDxfId="8"/>
    <tableColumn id="3" xr3:uid="{7136184C-4348-4B18-ADB2-CB40222B3AFB}" name="학과" dataDxfId="7"/>
    <tableColumn id="4" xr3:uid="{7943F45E-9B4E-4017-87C3-694C7EB98C3E}" name="성별"/>
    <tableColumn id="5" xr3:uid="{5B86A388-81B3-4CEA-B40F-F235115FF49D}" name="중간"/>
    <tableColumn id="6" xr3:uid="{6044B0BC-E439-4607-AA30-26F11C5DE7BB}" name="기말"/>
    <tableColumn id="7" xr3:uid="{E2FD52D9-3242-47CE-9462-C3A583C759BE}" name="출석" dataDxfId="6"/>
    <tableColumn id="8" xr3:uid="{45E670AC-D313-47E6-A5DC-40E506959D61}" name="과제" dataDxfId="5"/>
    <tableColumn id="9" xr3:uid="{8D34CCB8-7DB1-4344-88E6-675046E05719}" name="총점" dataDxfId="4"/>
    <tableColumn id="10" xr3:uid="{FFD6658A-8D22-47B3-B96C-4BA14B4E4B1B}" name="합계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6.5" x14ac:dyDescent="0.3"/>
  <sheetData>
    <row r="1" spans="1:6" x14ac:dyDescent="0.3">
      <c r="A1" t="s">
        <v>1</v>
      </c>
    </row>
    <row r="3" spans="1:6" x14ac:dyDescent="0.3">
      <c r="A3" s="1" t="s">
        <v>236</v>
      </c>
      <c r="B3" s="1" t="s">
        <v>237</v>
      </c>
      <c r="C3" s="1" t="s">
        <v>238</v>
      </c>
      <c r="D3" s="1" t="s">
        <v>239</v>
      </c>
      <c r="E3" s="1" t="s">
        <v>240</v>
      </c>
      <c r="F3" s="1" t="s">
        <v>241</v>
      </c>
    </row>
    <row r="4" spans="1:6" x14ac:dyDescent="0.3">
      <c r="A4" s="1" t="s">
        <v>242</v>
      </c>
      <c r="B4" s="1" t="s">
        <v>249</v>
      </c>
      <c r="C4" s="1" t="s">
        <v>256</v>
      </c>
      <c r="D4" s="1" t="s">
        <v>259</v>
      </c>
      <c r="E4" s="2">
        <v>1400</v>
      </c>
      <c r="F4" s="2">
        <v>4400</v>
      </c>
    </row>
    <row r="5" spans="1:6" x14ac:dyDescent="0.3">
      <c r="A5" s="1" t="s">
        <v>243</v>
      </c>
      <c r="B5" s="1" t="s">
        <v>250</v>
      </c>
      <c r="C5" s="1" t="s">
        <v>257</v>
      </c>
      <c r="D5" s="1" t="s">
        <v>260</v>
      </c>
      <c r="E5" s="2">
        <v>3200</v>
      </c>
      <c r="F5" s="2">
        <v>7200</v>
      </c>
    </row>
    <row r="6" spans="1:6" x14ac:dyDescent="0.3">
      <c r="A6" s="1" t="s">
        <v>244</v>
      </c>
      <c r="B6" s="1" t="s">
        <v>251</v>
      </c>
      <c r="C6" s="1" t="s">
        <v>258</v>
      </c>
      <c r="D6" s="1" t="s">
        <v>261</v>
      </c>
      <c r="E6" s="2">
        <v>1200</v>
      </c>
      <c r="F6" s="2">
        <v>2200</v>
      </c>
    </row>
    <row r="7" spans="1:6" x14ac:dyDescent="0.3">
      <c r="A7" s="1" t="s">
        <v>245</v>
      </c>
      <c r="B7" s="1" t="s">
        <v>252</v>
      </c>
      <c r="C7" s="1" t="s">
        <v>258</v>
      </c>
      <c r="D7" s="1" t="s">
        <v>260</v>
      </c>
      <c r="E7" s="2">
        <v>4400</v>
      </c>
      <c r="F7" s="2">
        <v>8400</v>
      </c>
    </row>
    <row r="8" spans="1:6" x14ac:dyDescent="0.3">
      <c r="A8" s="1" t="s">
        <v>246</v>
      </c>
      <c r="B8" s="1" t="s">
        <v>253</v>
      </c>
      <c r="C8" s="1" t="s">
        <v>257</v>
      </c>
      <c r="D8" s="1" t="s">
        <v>261</v>
      </c>
      <c r="E8" s="2">
        <v>1000</v>
      </c>
      <c r="F8" s="2">
        <v>5000</v>
      </c>
    </row>
    <row r="9" spans="1:6" x14ac:dyDescent="0.3">
      <c r="A9" s="1" t="s">
        <v>247</v>
      </c>
      <c r="B9" s="1" t="s">
        <v>254</v>
      </c>
      <c r="C9" s="1" t="s">
        <v>257</v>
      </c>
      <c r="D9" s="1" t="s">
        <v>262</v>
      </c>
      <c r="E9" s="2">
        <v>5600</v>
      </c>
      <c r="F9" s="2">
        <v>10600</v>
      </c>
    </row>
    <row r="10" spans="1:6" x14ac:dyDescent="0.3">
      <c r="A10" s="1" t="s">
        <v>248</v>
      </c>
      <c r="B10" s="1" t="s">
        <v>255</v>
      </c>
      <c r="C10" s="1" t="s">
        <v>256</v>
      </c>
      <c r="D10" s="1" t="s">
        <v>259</v>
      </c>
      <c r="E10" s="2">
        <v>600</v>
      </c>
      <c r="F10" s="2">
        <v>4600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17" sqref="I17"/>
    </sheetView>
  </sheetViews>
  <sheetFormatPr defaultRowHeight="16.5" x14ac:dyDescent="0.3"/>
  <cols>
    <col min="2" max="2" width="10.375" bestFit="1" customWidth="1"/>
    <col min="7" max="7" width="12.125" customWidth="1"/>
  </cols>
  <sheetData>
    <row r="1" spans="1:7" x14ac:dyDescent="0.3">
      <c r="C1" t="s">
        <v>65</v>
      </c>
    </row>
    <row r="3" spans="1:7" x14ac:dyDescent="0.3">
      <c r="A3" s="20" t="s">
        <v>66</v>
      </c>
      <c r="B3" s="20" t="s">
        <v>67</v>
      </c>
      <c r="C3" s="20" t="s">
        <v>263</v>
      </c>
      <c r="D3" s="20" t="s">
        <v>68</v>
      </c>
      <c r="E3" s="20" t="s">
        <v>69</v>
      </c>
      <c r="F3" s="20" t="s">
        <v>70</v>
      </c>
      <c r="G3" s="20" t="s">
        <v>71</v>
      </c>
    </row>
    <row r="4" spans="1:7" x14ac:dyDescent="0.3">
      <c r="A4" s="21" t="s">
        <v>72</v>
      </c>
      <c r="B4" s="5" t="s">
        <v>73</v>
      </c>
      <c r="C4" s="5">
        <v>300</v>
      </c>
      <c r="D4" s="7">
        <v>8200</v>
      </c>
      <c r="E4" s="15">
        <v>0.18</v>
      </c>
      <c r="F4" s="7">
        <v>1480</v>
      </c>
      <c r="G4" s="22" t="s">
        <v>74</v>
      </c>
    </row>
    <row r="5" spans="1:7" x14ac:dyDescent="0.3">
      <c r="A5" s="21"/>
      <c r="B5" s="5" t="s">
        <v>75</v>
      </c>
      <c r="C5" s="5">
        <v>200</v>
      </c>
      <c r="D5" s="7">
        <v>10000</v>
      </c>
      <c r="E5" s="15">
        <v>0.18</v>
      </c>
      <c r="F5" s="7">
        <v>1800</v>
      </c>
      <c r="G5" s="22" t="s">
        <v>74</v>
      </c>
    </row>
    <row r="6" spans="1:7" x14ac:dyDescent="0.3">
      <c r="A6" s="21"/>
      <c r="B6" s="5" t="s">
        <v>76</v>
      </c>
      <c r="C6" s="5">
        <v>250</v>
      </c>
      <c r="D6" s="7">
        <v>6500</v>
      </c>
      <c r="E6" s="15">
        <v>0.18</v>
      </c>
      <c r="F6" s="7">
        <v>1170</v>
      </c>
      <c r="G6" s="22" t="s">
        <v>74</v>
      </c>
    </row>
    <row r="7" spans="1:7" x14ac:dyDescent="0.3">
      <c r="A7" s="21" t="s">
        <v>77</v>
      </c>
      <c r="B7" s="5" t="s">
        <v>78</v>
      </c>
      <c r="C7" s="5">
        <v>120</v>
      </c>
      <c r="D7" s="7">
        <v>9600</v>
      </c>
      <c r="E7" s="15">
        <v>0.15</v>
      </c>
      <c r="F7" s="7">
        <v>1440</v>
      </c>
      <c r="G7" s="22" t="s">
        <v>74</v>
      </c>
    </row>
    <row r="8" spans="1:7" x14ac:dyDescent="0.3">
      <c r="A8" s="21"/>
      <c r="B8" s="5" t="s">
        <v>79</v>
      </c>
      <c r="C8" s="5">
        <v>250</v>
      </c>
      <c r="D8" s="7">
        <v>14200</v>
      </c>
      <c r="E8" s="15">
        <v>0.15</v>
      </c>
      <c r="F8" s="7">
        <v>2130</v>
      </c>
      <c r="G8" s="22" t="s">
        <v>74</v>
      </c>
    </row>
    <row r="9" spans="1:7" x14ac:dyDescent="0.3">
      <c r="A9" s="21"/>
      <c r="B9" s="5" t="s">
        <v>80</v>
      </c>
      <c r="C9" s="5">
        <v>200</v>
      </c>
      <c r="D9" s="7">
        <v>9900</v>
      </c>
      <c r="E9" s="15">
        <v>0.15</v>
      </c>
      <c r="F9" s="7">
        <v>1490</v>
      </c>
      <c r="G9" s="22" t="s">
        <v>74</v>
      </c>
    </row>
    <row r="10" spans="1:7" x14ac:dyDescent="0.3">
      <c r="A10" s="21" t="s">
        <v>81</v>
      </c>
      <c r="B10" s="5" t="s">
        <v>82</v>
      </c>
      <c r="C10" s="5">
        <v>500</v>
      </c>
      <c r="D10" s="7">
        <v>1100</v>
      </c>
      <c r="E10" s="15">
        <v>0.2</v>
      </c>
      <c r="F10" s="7">
        <v>220</v>
      </c>
      <c r="G10" s="22" t="s">
        <v>83</v>
      </c>
    </row>
    <row r="11" spans="1:7" x14ac:dyDescent="0.3">
      <c r="A11" s="21"/>
      <c r="B11" s="5" t="s">
        <v>84</v>
      </c>
      <c r="C11" s="5">
        <v>450</v>
      </c>
      <c r="D11" s="7">
        <v>1500</v>
      </c>
      <c r="E11" s="15">
        <v>0.2</v>
      </c>
      <c r="F11" s="7">
        <v>300</v>
      </c>
      <c r="G11" s="22" t="s">
        <v>83</v>
      </c>
    </row>
    <row r="12" spans="1:7" x14ac:dyDescent="0.3">
      <c r="A12" s="21"/>
      <c r="B12" s="5" t="s">
        <v>85</v>
      </c>
      <c r="C12" s="5">
        <v>300</v>
      </c>
      <c r="D12" s="7">
        <v>1800</v>
      </c>
      <c r="E12" s="15">
        <v>0.2</v>
      </c>
      <c r="F12" s="7">
        <v>360</v>
      </c>
      <c r="G12" s="22" t="s">
        <v>83</v>
      </c>
    </row>
    <row r="13" spans="1:7" x14ac:dyDescent="0.3">
      <c r="A13" s="21" t="s">
        <v>86</v>
      </c>
      <c r="B13" s="5" t="s">
        <v>87</v>
      </c>
      <c r="C13" s="5">
        <v>200</v>
      </c>
      <c r="D13" s="7">
        <v>3200</v>
      </c>
      <c r="E13" s="15">
        <v>0.15</v>
      </c>
      <c r="F13" s="7">
        <v>480</v>
      </c>
      <c r="G13" s="22" t="s">
        <v>83</v>
      </c>
    </row>
    <row r="14" spans="1:7" x14ac:dyDescent="0.3">
      <c r="A14" s="21"/>
      <c r="B14" s="5" t="s">
        <v>88</v>
      </c>
      <c r="C14" s="5">
        <v>300</v>
      </c>
      <c r="D14" s="7">
        <v>4500</v>
      </c>
      <c r="E14" s="15">
        <v>0.15</v>
      </c>
      <c r="F14" s="7">
        <v>680</v>
      </c>
      <c r="G14" s="22" t="s">
        <v>83</v>
      </c>
    </row>
    <row r="15" spans="1:7" x14ac:dyDescent="0.3">
      <c r="A15" s="21"/>
      <c r="B15" s="5" t="s">
        <v>89</v>
      </c>
      <c r="C15" s="5">
        <v>180</v>
      </c>
      <c r="D15" s="7">
        <v>6900</v>
      </c>
      <c r="E15" s="15">
        <v>0.15</v>
      </c>
      <c r="F15" s="7">
        <v>1040</v>
      </c>
      <c r="G15" s="22" t="s">
        <v>83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D10"/>
  <sheetViews>
    <sheetView workbookViewId="0">
      <selection activeCell="B4" sqref="B4:B10"/>
    </sheetView>
  </sheetViews>
  <sheetFormatPr defaultRowHeight="16.5" x14ac:dyDescent="0.3"/>
  <cols>
    <col min="1" max="1" width="3.625" customWidth="1"/>
    <col min="2" max="2" width="14.625" customWidth="1"/>
    <col min="3" max="4" width="11.625" customWidth="1"/>
  </cols>
  <sheetData>
    <row r="2" spans="2:4" x14ac:dyDescent="0.3">
      <c r="B2" t="s">
        <v>90</v>
      </c>
    </row>
    <row r="4" spans="2:4" x14ac:dyDescent="0.3">
      <c r="B4" t="s">
        <v>264</v>
      </c>
      <c r="C4">
        <v>2021</v>
      </c>
      <c r="D4" t="s">
        <v>265</v>
      </c>
    </row>
    <row r="5" spans="2:4" x14ac:dyDescent="0.3">
      <c r="B5" t="s">
        <v>266</v>
      </c>
      <c r="C5" s="23">
        <v>21234000</v>
      </c>
      <c r="D5" s="23">
        <v>67812000</v>
      </c>
    </row>
    <row r="6" spans="2:4" x14ac:dyDescent="0.3">
      <c r="B6" t="s">
        <v>267</v>
      </c>
      <c r="C6" s="23">
        <v>25762000</v>
      </c>
      <c r="D6" s="23">
        <v>89980000</v>
      </c>
    </row>
    <row r="7" spans="2:4" x14ac:dyDescent="0.3">
      <c r="B7" t="s">
        <v>268</v>
      </c>
      <c r="C7" s="23">
        <v>56320000</v>
      </c>
      <c r="D7" s="23">
        <v>189056000</v>
      </c>
    </row>
    <row r="8" spans="2:4" x14ac:dyDescent="0.3">
      <c r="B8" t="s">
        <v>269</v>
      </c>
      <c r="C8" s="23">
        <v>7134000</v>
      </c>
      <c r="D8" s="23">
        <v>23877000</v>
      </c>
    </row>
    <row r="9" spans="2:4" x14ac:dyDescent="0.3">
      <c r="B9" t="s">
        <v>270</v>
      </c>
      <c r="C9" s="23">
        <v>2078000</v>
      </c>
      <c r="D9" s="23">
        <v>7123000</v>
      </c>
    </row>
    <row r="10" spans="2:4" x14ac:dyDescent="0.3">
      <c r="B10" t="s">
        <v>271</v>
      </c>
      <c r="C10" s="23">
        <v>112528000</v>
      </c>
      <c r="D10" s="23">
        <v>377848000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404-2EB9-4855-A091-06CFBDB874CA}">
  <dimension ref="A1:K39"/>
  <sheetViews>
    <sheetView workbookViewId="0"/>
  </sheetViews>
  <sheetFormatPr defaultRowHeight="16.5" x14ac:dyDescent="0.3"/>
  <cols>
    <col min="1" max="1" width="10.375" customWidth="1"/>
    <col min="2" max="2" width="10.375" bestFit="1" customWidth="1"/>
    <col min="3" max="3" width="10.625" bestFit="1" customWidth="1"/>
    <col min="5" max="5" width="10.625" bestFit="1" customWidth="1"/>
    <col min="6" max="6" width="8.625" customWidth="1"/>
    <col min="8" max="8" width="9.5" bestFit="1" customWidth="1"/>
  </cols>
  <sheetData>
    <row r="1" spans="1:11" x14ac:dyDescent="0.3">
      <c r="A1" s="3" t="s">
        <v>8</v>
      </c>
      <c r="B1" s="4" t="s">
        <v>206</v>
      </c>
      <c r="H1" s="3" t="s">
        <v>16</v>
      </c>
      <c r="I1" s="4" t="s">
        <v>17</v>
      </c>
    </row>
    <row r="2" spans="1:11" x14ac:dyDescent="0.3">
      <c r="A2" s="5" t="s">
        <v>207</v>
      </c>
      <c r="B2" s="5" t="s">
        <v>208</v>
      </c>
      <c r="C2" s="5" t="s">
        <v>209</v>
      </c>
      <c r="D2" s="5" t="s">
        <v>210</v>
      </c>
      <c r="E2" s="5" t="s">
        <v>211</v>
      </c>
      <c r="F2" s="6" t="s">
        <v>212</v>
      </c>
      <c r="H2" s="5" t="s">
        <v>18</v>
      </c>
      <c r="I2" s="5" t="s">
        <v>19</v>
      </c>
      <c r="J2" s="5" t="s">
        <v>20</v>
      </c>
      <c r="K2" s="6" t="s">
        <v>205</v>
      </c>
    </row>
    <row r="3" spans="1:11" x14ac:dyDescent="0.3">
      <c r="A3" s="5" t="s">
        <v>9</v>
      </c>
      <c r="B3" s="5">
        <v>75</v>
      </c>
      <c r="C3" s="5">
        <v>73</v>
      </c>
      <c r="D3" s="5">
        <v>80</v>
      </c>
      <c r="E3" s="13">
        <f>AVERAGE(B3:D3)</f>
        <v>76</v>
      </c>
      <c r="F3" s="5"/>
      <c r="H3" s="5" t="s">
        <v>21</v>
      </c>
      <c r="I3" s="5" t="s">
        <v>22</v>
      </c>
      <c r="J3" s="7">
        <v>7685</v>
      </c>
      <c r="K3" s="7"/>
    </row>
    <row r="4" spans="1:11" x14ac:dyDescent="0.3">
      <c r="A4" s="5" t="s">
        <v>10</v>
      </c>
      <c r="B4" s="5">
        <v>86</v>
      </c>
      <c r="C4" s="5">
        <v>88</v>
      </c>
      <c r="D4" s="5">
        <v>81</v>
      </c>
      <c r="E4" s="13">
        <f t="shared" ref="E4:E12" si="0">AVERAGE(B4:D4)</f>
        <v>85</v>
      </c>
      <c r="F4" s="5"/>
      <c r="H4" s="5" t="s">
        <v>23</v>
      </c>
      <c r="I4" s="5" t="s">
        <v>24</v>
      </c>
      <c r="J4" s="7">
        <v>8425</v>
      </c>
      <c r="K4" s="7"/>
    </row>
    <row r="5" spans="1:11" x14ac:dyDescent="0.3">
      <c r="A5" s="5" t="s">
        <v>11</v>
      </c>
      <c r="B5" s="5">
        <v>71</v>
      </c>
      <c r="C5" s="5">
        <v>68</v>
      </c>
      <c r="D5" s="5">
        <v>64</v>
      </c>
      <c r="E5" s="13">
        <f t="shared" si="0"/>
        <v>67.666666666666671</v>
      </c>
      <c r="F5" s="5"/>
      <c r="H5" s="5" t="s">
        <v>25</v>
      </c>
      <c r="I5" s="5" t="s">
        <v>26</v>
      </c>
      <c r="J5" s="7">
        <v>9243</v>
      </c>
      <c r="K5" s="7"/>
    </row>
    <row r="6" spans="1:11" x14ac:dyDescent="0.3">
      <c r="A6" s="5" t="s">
        <v>12</v>
      </c>
      <c r="B6" s="5">
        <v>95</v>
      </c>
      <c r="C6" s="5">
        <v>92</v>
      </c>
      <c r="D6" s="5">
        <v>97</v>
      </c>
      <c r="E6" s="13">
        <f t="shared" si="0"/>
        <v>94.666666666666671</v>
      </c>
      <c r="F6" s="5"/>
      <c r="H6" s="5" t="s">
        <v>23</v>
      </c>
      <c r="I6" s="5" t="s">
        <v>27</v>
      </c>
      <c r="J6" s="7">
        <v>7951</v>
      </c>
      <c r="K6" s="7"/>
    </row>
    <row r="7" spans="1:11" x14ac:dyDescent="0.3">
      <c r="A7" s="5" t="s">
        <v>213</v>
      </c>
      <c r="B7" s="5">
        <v>55</v>
      </c>
      <c r="C7" s="5">
        <v>59</v>
      </c>
      <c r="D7" s="5">
        <v>46</v>
      </c>
      <c r="E7" s="13">
        <f t="shared" si="0"/>
        <v>53.333333333333336</v>
      </c>
      <c r="F7" s="5"/>
      <c r="H7" s="5" t="s">
        <v>23</v>
      </c>
      <c r="I7" s="5" t="s">
        <v>28</v>
      </c>
      <c r="J7" s="7">
        <v>6945</v>
      </c>
      <c r="K7" s="7"/>
    </row>
    <row r="8" spans="1:11" x14ac:dyDescent="0.3">
      <c r="A8" s="5" t="s">
        <v>13</v>
      </c>
      <c r="B8" s="5">
        <v>88</v>
      </c>
      <c r="C8" s="5">
        <v>83</v>
      </c>
      <c r="D8" s="5">
        <v>79</v>
      </c>
      <c r="E8" s="13">
        <f t="shared" si="0"/>
        <v>83.333333333333329</v>
      </c>
      <c r="F8" s="5"/>
      <c r="H8" s="5" t="s">
        <v>23</v>
      </c>
      <c r="I8" s="5" t="s">
        <v>29</v>
      </c>
      <c r="J8" s="7">
        <v>8126</v>
      </c>
      <c r="K8" s="7"/>
    </row>
    <row r="9" spans="1:11" x14ac:dyDescent="0.3">
      <c r="A9" s="5" t="s">
        <v>214</v>
      </c>
      <c r="B9" s="5">
        <v>44</v>
      </c>
      <c r="C9" s="5">
        <v>42</v>
      </c>
      <c r="D9" s="5">
        <v>50</v>
      </c>
      <c r="E9" s="13">
        <f t="shared" si="0"/>
        <v>45.333333333333336</v>
      </c>
      <c r="F9" s="5"/>
      <c r="H9" s="5" t="s">
        <v>25</v>
      </c>
      <c r="I9" s="5" t="s">
        <v>30</v>
      </c>
      <c r="J9" s="7">
        <v>9075</v>
      </c>
      <c r="K9" s="7"/>
    </row>
    <row r="10" spans="1:11" x14ac:dyDescent="0.3">
      <c r="A10" s="5" t="s">
        <v>215</v>
      </c>
      <c r="B10" s="5">
        <v>92</v>
      </c>
      <c r="C10" s="5">
        <v>94</v>
      </c>
      <c r="D10" s="5">
        <v>94</v>
      </c>
      <c r="E10" s="13">
        <f t="shared" si="0"/>
        <v>93.333333333333329</v>
      </c>
      <c r="F10" s="5"/>
      <c r="H10" s="5" t="s">
        <v>23</v>
      </c>
      <c r="I10" s="5" t="s">
        <v>31</v>
      </c>
      <c r="J10" s="7">
        <v>5914</v>
      </c>
      <c r="K10" s="7"/>
    </row>
    <row r="11" spans="1:11" x14ac:dyDescent="0.3">
      <c r="A11" s="5" t="s">
        <v>14</v>
      </c>
      <c r="B11" s="5">
        <v>78</v>
      </c>
      <c r="C11" s="5">
        <v>76</v>
      </c>
      <c r="D11" s="5">
        <v>76</v>
      </c>
      <c r="E11" s="13">
        <f t="shared" si="0"/>
        <v>76.666666666666671</v>
      </c>
      <c r="F11" s="5"/>
      <c r="H11" s="5" t="s">
        <v>25</v>
      </c>
      <c r="I11" s="5" t="s">
        <v>32</v>
      </c>
      <c r="J11" s="7">
        <v>8629</v>
      </c>
      <c r="K11" s="7"/>
    </row>
    <row r="12" spans="1:11" x14ac:dyDescent="0.3">
      <c r="A12" s="5" t="s">
        <v>15</v>
      </c>
      <c r="B12" s="5">
        <v>90</v>
      </c>
      <c r="C12" s="5">
        <v>80</v>
      </c>
      <c r="D12" s="5">
        <v>91</v>
      </c>
      <c r="E12" s="13">
        <f t="shared" si="0"/>
        <v>87</v>
      </c>
      <c r="F12" s="5"/>
      <c r="H12" s="5" t="s">
        <v>21</v>
      </c>
      <c r="I12" s="5" t="s">
        <v>33</v>
      </c>
      <c r="J12" s="7">
        <v>7931</v>
      </c>
      <c r="K12" s="7"/>
    </row>
    <row r="14" spans="1:11" x14ac:dyDescent="0.3">
      <c r="A14" s="3" t="s">
        <v>34</v>
      </c>
      <c r="B14" s="4" t="s">
        <v>35</v>
      </c>
      <c r="H14" s="3" t="s">
        <v>50</v>
      </c>
      <c r="I14" s="4" t="s">
        <v>51</v>
      </c>
    </row>
    <row r="15" spans="1:11" x14ac:dyDescent="0.3">
      <c r="A15" s="5" t="s">
        <v>36</v>
      </c>
      <c r="B15" s="5" t="s">
        <v>37</v>
      </c>
      <c r="C15" s="5" t="s">
        <v>38</v>
      </c>
      <c r="H15" s="5" t="s">
        <v>7</v>
      </c>
      <c r="I15" s="5" t="s">
        <v>52</v>
      </c>
      <c r="J15" s="5" t="s">
        <v>53</v>
      </c>
      <c r="K15" s="6" t="s">
        <v>54</v>
      </c>
    </row>
    <row r="16" spans="1:11" x14ac:dyDescent="0.3">
      <c r="A16" s="5" t="s">
        <v>39</v>
      </c>
      <c r="B16" s="5" t="s">
        <v>40</v>
      </c>
      <c r="C16" s="5">
        <v>72</v>
      </c>
      <c r="H16" s="5" t="s">
        <v>55</v>
      </c>
      <c r="I16" s="5">
        <v>1</v>
      </c>
      <c r="J16" s="5">
        <v>15.11</v>
      </c>
      <c r="K16" s="5"/>
    </row>
    <row r="17" spans="1:11" x14ac:dyDescent="0.3">
      <c r="A17" s="5" t="s">
        <v>41</v>
      </c>
      <c r="B17" s="5" t="s">
        <v>42</v>
      </c>
      <c r="C17" s="5">
        <v>73</v>
      </c>
      <c r="H17" s="5" t="s">
        <v>56</v>
      </c>
      <c r="I17" s="5">
        <v>1</v>
      </c>
      <c r="J17" s="5">
        <v>14.28</v>
      </c>
      <c r="K17" s="5"/>
    </row>
    <row r="18" spans="1:11" x14ac:dyDescent="0.3">
      <c r="A18" s="5" t="s">
        <v>39</v>
      </c>
      <c r="B18" s="5" t="s">
        <v>43</v>
      </c>
      <c r="C18" s="5">
        <v>67</v>
      </c>
      <c r="H18" s="5" t="s">
        <v>57</v>
      </c>
      <c r="I18" s="5">
        <v>1</v>
      </c>
      <c r="J18" s="5">
        <v>14.67</v>
      </c>
      <c r="K18" s="5"/>
    </row>
    <row r="19" spans="1:11" x14ac:dyDescent="0.3">
      <c r="A19" s="5" t="s">
        <v>41</v>
      </c>
      <c r="B19" s="5" t="s">
        <v>44</v>
      </c>
      <c r="C19" s="5">
        <v>75</v>
      </c>
      <c r="H19" s="5" t="s">
        <v>58</v>
      </c>
      <c r="I19" s="5">
        <v>2</v>
      </c>
      <c r="J19" s="5">
        <v>14.19</v>
      </c>
      <c r="K19" s="5"/>
    </row>
    <row r="20" spans="1:11" x14ac:dyDescent="0.3">
      <c r="A20" s="5" t="s">
        <v>41</v>
      </c>
      <c r="B20" s="5" t="s">
        <v>45</v>
      </c>
      <c r="C20" s="5">
        <v>73</v>
      </c>
      <c r="H20" s="5" t="s">
        <v>59</v>
      </c>
      <c r="I20" s="5">
        <v>2</v>
      </c>
      <c r="J20" s="5">
        <v>15.22</v>
      </c>
      <c r="K20" s="5"/>
    </row>
    <row r="21" spans="1:11" x14ac:dyDescent="0.3">
      <c r="A21" s="5" t="s">
        <v>39</v>
      </c>
      <c r="B21" s="5" t="s">
        <v>46</v>
      </c>
      <c r="C21" s="5">
        <v>69</v>
      </c>
      <c r="E21" s="1" t="s">
        <v>49</v>
      </c>
      <c r="H21" s="5" t="s">
        <v>60</v>
      </c>
      <c r="I21" s="5">
        <v>2</v>
      </c>
      <c r="J21" s="5">
        <v>14.94</v>
      </c>
      <c r="K21" s="5"/>
    </row>
    <row r="22" spans="1:11" x14ac:dyDescent="0.3">
      <c r="A22" s="5" t="s">
        <v>39</v>
      </c>
      <c r="B22" s="5" t="s">
        <v>47</v>
      </c>
      <c r="C22" s="5">
        <v>78</v>
      </c>
      <c r="E22" s="5"/>
      <c r="H22" s="5" t="s">
        <v>61</v>
      </c>
      <c r="I22" s="5">
        <v>3</v>
      </c>
      <c r="J22" s="5">
        <v>14.26</v>
      </c>
      <c r="K22" s="5"/>
    </row>
    <row r="23" spans="1:11" x14ac:dyDescent="0.3">
      <c r="A23" s="16" t="s">
        <v>48</v>
      </c>
      <c r="B23" s="17"/>
      <c r="C23" s="5"/>
      <c r="E23" s="5"/>
      <c r="H23" s="5" t="s">
        <v>62</v>
      </c>
      <c r="I23" s="5">
        <v>3</v>
      </c>
      <c r="J23" s="5">
        <v>15.34</v>
      </c>
      <c r="K23" s="5"/>
    </row>
    <row r="25" spans="1:11" x14ac:dyDescent="0.3">
      <c r="A25" s="3" t="s">
        <v>63</v>
      </c>
      <c r="B25" s="4" t="s">
        <v>216</v>
      </c>
      <c r="E25" s="14"/>
    </row>
    <row r="26" spans="1:11" x14ac:dyDescent="0.3">
      <c r="A26" s="5" t="s">
        <v>217</v>
      </c>
      <c r="B26" s="5" t="s">
        <v>218</v>
      </c>
      <c r="C26" s="5" t="s">
        <v>219</v>
      </c>
      <c r="D26" s="5" t="s">
        <v>220</v>
      </c>
      <c r="E26" s="6" t="s">
        <v>221</v>
      </c>
    </row>
    <row r="27" spans="1:11" x14ac:dyDescent="0.3">
      <c r="A27" s="5" t="s">
        <v>222</v>
      </c>
      <c r="B27" s="5" t="s">
        <v>223</v>
      </c>
      <c r="C27" s="7">
        <v>2746000</v>
      </c>
      <c r="D27" s="7">
        <v>3574</v>
      </c>
      <c r="E27" s="7"/>
    </row>
    <row r="28" spans="1:11" x14ac:dyDescent="0.3">
      <c r="A28" s="5" t="s">
        <v>224</v>
      </c>
      <c r="B28" s="5" t="s">
        <v>223</v>
      </c>
      <c r="C28" s="7">
        <v>2584000</v>
      </c>
      <c r="D28" s="7">
        <v>2435</v>
      </c>
      <c r="E28" s="7"/>
    </row>
    <row r="29" spans="1:11" x14ac:dyDescent="0.3">
      <c r="A29" s="5" t="s">
        <v>225</v>
      </c>
      <c r="B29" s="5" t="s">
        <v>226</v>
      </c>
      <c r="C29" s="7">
        <v>2525000</v>
      </c>
      <c r="D29" s="7">
        <v>2681</v>
      </c>
      <c r="E29" s="7"/>
    </row>
    <row r="30" spans="1:11" x14ac:dyDescent="0.3">
      <c r="A30" s="5" t="s">
        <v>227</v>
      </c>
      <c r="B30" s="5" t="s">
        <v>226</v>
      </c>
      <c r="C30" s="7">
        <v>2873000</v>
      </c>
      <c r="D30" s="7">
        <v>3755</v>
      </c>
      <c r="E30" s="7"/>
    </row>
    <row r="31" spans="1:11" x14ac:dyDescent="0.3">
      <c r="A31" s="5" t="s">
        <v>228</v>
      </c>
      <c r="B31" s="5" t="s">
        <v>223</v>
      </c>
      <c r="C31" s="7">
        <v>2355000</v>
      </c>
      <c r="D31" s="7">
        <v>2935</v>
      </c>
      <c r="E31" s="7"/>
    </row>
    <row r="32" spans="1:11" x14ac:dyDescent="0.3">
      <c r="A32" s="5" t="s">
        <v>229</v>
      </c>
      <c r="B32" s="5" t="s">
        <v>226</v>
      </c>
      <c r="C32" s="7">
        <v>2686000</v>
      </c>
      <c r="D32" s="7">
        <v>2769</v>
      </c>
      <c r="E32" s="7"/>
    </row>
    <row r="33" spans="1:5" x14ac:dyDescent="0.3">
      <c r="A33" s="5" t="s">
        <v>230</v>
      </c>
      <c r="B33" s="5" t="s">
        <v>223</v>
      </c>
      <c r="C33" s="7">
        <v>2406000</v>
      </c>
      <c r="D33" s="7">
        <v>3818</v>
      </c>
      <c r="E33" s="7"/>
    </row>
    <row r="34" spans="1:5" x14ac:dyDescent="0.3">
      <c r="A34" s="5" t="s">
        <v>231</v>
      </c>
      <c r="B34" s="5" t="s">
        <v>223</v>
      </c>
      <c r="C34" s="7">
        <v>2627000</v>
      </c>
      <c r="D34" s="7">
        <v>1684</v>
      </c>
      <c r="E34" s="7"/>
    </row>
    <row r="35" spans="1:5" x14ac:dyDescent="0.3">
      <c r="A35" s="5" t="s">
        <v>232</v>
      </c>
      <c r="B35" s="5" t="s">
        <v>226</v>
      </c>
      <c r="C35" s="7">
        <v>2644000</v>
      </c>
      <c r="D35" s="7">
        <v>3269</v>
      </c>
      <c r="E35" s="7"/>
    </row>
    <row r="37" spans="1:5" x14ac:dyDescent="0.3">
      <c r="A37" t="s">
        <v>235</v>
      </c>
    </row>
    <row r="38" spans="1:5" x14ac:dyDescent="0.3">
      <c r="A38" s="5" t="s">
        <v>233</v>
      </c>
      <c r="B38" s="5">
        <v>1</v>
      </c>
      <c r="C38" s="5">
        <v>3</v>
      </c>
      <c r="D38" s="5">
        <v>5</v>
      </c>
      <c r="E38" s="5">
        <v>7</v>
      </c>
    </row>
    <row r="39" spans="1:5" x14ac:dyDescent="0.3">
      <c r="A39" s="5" t="s">
        <v>234</v>
      </c>
      <c r="B39" s="15">
        <v>0.5</v>
      </c>
      <c r="C39" s="15">
        <v>0.4</v>
      </c>
      <c r="D39" s="15">
        <v>0.3</v>
      </c>
      <c r="E39" s="15">
        <v>0.2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24"/>
  <sheetViews>
    <sheetView workbookViewId="0">
      <selection activeCell="L24" sqref="L24:L25"/>
    </sheetView>
  </sheetViews>
  <sheetFormatPr defaultRowHeight="16.5" outlineLevelRow="3" x14ac:dyDescent="0.3"/>
  <cols>
    <col min="3" max="3" width="12.375" bestFit="1" customWidth="1"/>
    <col min="4" max="10" width="7.625" customWidth="1"/>
  </cols>
  <sheetData>
    <row r="1" spans="1:10" ht="20.25" x14ac:dyDescent="0.3">
      <c r="A1" s="18" t="s">
        <v>91</v>
      </c>
      <c r="B1" s="18"/>
      <c r="C1" s="18"/>
      <c r="D1" s="18"/>
      <c r="E1" s="18"/>
      <c r="F1" s="18"/>
      <c r="G1" s="18"/>
      <c r="H1" s="18"/>
      <c r="I1" s="18"/>
      <c r="J1" s="18"/>
    </row>
    <row r="3" spans="1:10" x14ac:dyDescent="0.3">
      <c r="A3" s="27" t="s">
        <v>92</v>
      </c>
      <c r="B3" s="27" t="s">
        <v>19</v>
      </c>
      <c r="C3" s="27" t="s">
        <v>93</v>
      </c>
      <c r="D3" s="27" t="s">
        <v>94</v>
      </c>
      <c r="E3" s="27" t="s">
        <v>95</v>
      </c>
      <c r="F3" s="27" t="s">
        <v>96</v>
      </c>
      <c r="G3" s="27" t="s">
        <v>97</v>
      </c>
      <c r="H3" s="27" t="s">
        <v>98</v>
      </c>
      <c r="I3" s="27" t="s">
        <v>99</v>
      </c>
      <c r="J3" s="27" t="s">
        <v>100</v>
      </c>
    </row>
    <row r="4" spans="1:10" outlineLevel="3" x14ac:dyDescent="0.3">
      <c r="A4" s="5" t="s">
        <v>105</v>
      </c>
      <c r="B4" s="5" t="s">
        <v>106</v>
      </c>
      <c r="C4" s="5" t="s">
        <v>107</v>
      </c>
      <c r="D4" s="5" t="s">
        <v>104</v>
      </c>
      <c r="E4" s="5">
        <v>29</v>
      </c>
      <c r="F4" s="5">
        <v>38</v>
      </c>
      <c r="G4" s="5">
        <v>10</v>
      </c>
      <c r="H4" s="5">
        <v>19</v>
      </c>
      <c r="I4" s="5">
        <f>SUM(E4:H4)</f>
        <v>96</v>
      </c>
      <c r="J4" s="5">
        <v>67</v>
      </c>
    </row>
    <row r="5" spans="1:10" outlineLevel="3" x14ac:dyDescent="0.3">
      <c r="A5" s="5" t="s">
        <v>113</v>
      </c>
      <c r="B5" s="5" t="s">
        <v>114</v>
      </c>
      <c r="C5" s="5" t="s">
        <v>107</v>
      </c>
      <c r="D5" s="5" t="s">
        <v>104</v>
      </c>
      <c r="E5" s="5">
        <v>20</v>
      </c>
      <c r="F5" s="5">
        <v>35</v>
      </c>
      <c r="G5" s="5">
        <v>9</v>
      </c>
      <c r="H5" s="5">
        <v>18</v>
      </c>
      <c r="I5" s="5">
        <f>SUM(E5:H5)</f>
        <v>82</v>
      </c>
      <c r="J5" s="5">
        <v>55</v>
      </c>
    </row>
    <row r="6" spans="1:10" outlineLevel="2" x14ac:dyDescent="0.3">
      <c r="A6" s="5"/>
      <c r="B6" s="5"/>
      <c r="C6" s="5"/>
      <c r="D6" s="24" t="s">
        <v>276</v>
      </c>
      <c r="E6" s="5"/>
      <c r="F6" s="5"/>
      <c r="G6" s="5">
        <f>SUBTOTAL(9,G4:G5)</f>
        <v>19</v>
      </c>
      <c r="H6" s="5">
        <f>SUBTOTAL(9,H4:H5)</f>
        <v>37</v>
      </c>
      <c r="I6" s="5"/>
      <c r="J6" s="5"/>
    </row>
    <row r="7" spans="1:10" outlineLevel="3" x14ac:dyDescent="0.3">
      <c r="A7" s="5" t="s">
        <v>108</v>
      </c>
      <c r="B7" s="5" t="s">
        <v>109</v>
      </c>
      <c r="C7" s="5" t="s">
        <v>107</v>
      </c>
      <c r="D7" s="5" t="s">
        <v>110</v>
      </c>
      <c r="E7" s="5">
        <v>25</v>
      </c>
      <c r="F7" s="5">
        <v>34</v>
      </c>
      <c r="G7" s="5">
        <v>8</v>
      </c>
      <c r="H7" s="5">
        <v>20</v>
      </c>
      <c r="I7" s="5">
        <f>SUM(E7:H7)</f>
        <v>87</v>
      </c>
      <c r="J7" s="5">
        <v>59</v>
      </c>
    </row>
    <row r="8" spans="1:10" outlineLevel="2" x14ac:dyDescent="0.3">
      <c r="A8" s="5"/>
      <c r="B8" s="5"/>
      <c r="C8" s="5"/>
      <c r="D8" s="24" t="s">
        <v>277</v>
      </c>
      <c r="E8" s="5"/>
      <c r="F8" s="5"/>
      <c r="G8" s="5">
        <f>SUBTOTAL(9,G7:G7)</f>
        <v>8</v>
      </c>
      <c r="H8" s="5">
        <f>SUBTOTAL(9,H7:H7)</f>
        <v>20</v>
      </c>
      <c r="I8" s="5"/>
      <c r="J8" s="5"/>
    </row>
    <row r="9" spans="1:10" outlineLevel="1" x14ac:dyDescent="0.3">
      <c r="A9" s="5"/>
      <c r="B9" s="5"/>
      <c r="C9" s="24" t="s">
        <v>272</v>
      </c>
      <c r="D9" s="5"/>
      <c r="E9" s="13">
        <f>SUBTOTAL(1,E4:E7)</f>
        <v>24.666666666666668</v>
      </c>
      <c r="F9" s="13">
        <f>SUBTOTAL(1,F4:F7)</f>
        <v>35.666666666666664</v>
      </c>
      <c r="G9" s="5"/>
      <c r="H9" s="5"/>
      <c r="I9" s="5"/>
      <c r="J9" s="5"/>
    </row>
    <row r="10" spans="1:10" outlineLevel="3" x14ac:dyDescent="0.3">
      <c r="A10" s="5" t="s">
        <v>101</v>
      </c>
      <c r="B10" s="5" t="s">
        <v>102</v>
      </c>
      <c r="C10" s="5" t="s">
        <v>103</v>
      </c>
      <c r="D10" s="5" t="s">
        <v>104</v>
      </c>
      <c r="E10" s="5">
        <v>27</v>
      </c>
      <c r="F10" s="5">
        <v>30</v>
      </c>
      <c r="G10" s="5">
        <v>8</v>
      </c>
      <c r="H10" s="5">
        <v>12</v>
      </c>
      <c r="I10" s="5">
        <f>SUM(E10:H10)</f>
        <v>77</v>
      </c>
      <c r="J10" s="5">
        <v>57</v>
      </c>
    </row>
    <row r="11" spans="1:10" outlineLevel="3" x14ac:dyDescent="0.3">
      <c r="A11" s="5" t="s">
        <v>120</v>
      </c>
      <c r="B11" s="5" t="s">
        <v>121</v>
      </c>
      <c r="C11" s="5" t="s">
        <v>103</v>
      </c>
      <c r="D11" s="5" t="s">
        <v>104</v>
      </c>
      <c r="E11" s="5">
        <v>25</v>
      </c>
      <c r="F11" s="5">
        <v>28</v>
      </c>
      <c r="G11" s="5">
        <v>5</v>
      </c>
      <c r="H11" s="5">
        <v>15</v>
      </c>
      <c r="I11" s="5">
        <f>SUM(E11:H11)</f>
        <v>73</v>
      </c>
      <c r="J11" s="5">
        <v>53</v>
      </c>
    </row>
    <row r="12" spans="1:10" outlineLevel="2" x14ac:dyDescent="0.3">
      <c r="A12" s="5"/>
      <c r="B12" s="5"/>
      <c r="C12" s="5"/>
      <c r="D12" s="24" t="s">
        <v>276</v>
      </c>
      <c r="E12" s="5"/>
      <c r="F12" s="5"/>
      <c r="G12" s="5">
        <f>SUBTOTAL(9,G10:G11)</f>
        <v>13</v>
      </c>
      <c r="H12" s="5">
        <f>SUBTOTAL(9,H10:H11)</f>
        <v>27</v>
      </c>
      <c r="I12" s="5"/>
      <c r="J12" s="5"/>
    </row>
    <row r="13" spans="1:10" outlineLevel="3" x14ac:dyDescent="0.3">
      <c r="A13" s="5" t="s">
        <v>111</v>
      </c>
      <c r="B13" s="5" t="s">
        <v>112</v>
      </c>
      <c r="C13" s="5" t="s">
        <v>103</v>
      </c>
      <c r="D13" s="5" t="s">
        <v>110</v>
      </c>
      <c r="E13" s="5">
        <v>29</v>
      </c>
      <c r="F13" s="5">
        <v>40</v>
      </c>
      <c r="G13" s="5">
        <v>10</v>
      </c>
      <c r="H13" s="5">
        <v>18</v>
      </c>
      <c r="I13" s="5">
        <f>SUM(E13:H13)</f>
        <v>97</v>
      </c>
      <c r="J13" s="5">
        <v>69</v>
      </c>
    </row>
    <row r="14" spans="1:10" outlineLevel="2" x14ac:dyDescent="0.3">
      <c r="A14" s="5"/>
      <c r="B14" s="5"/>
      <c r="C14" s="5"/>
      <c r="D14" s="24" t="s">
        <v>277</v>
      </c>
      <c r="E14" s="5"/>
      <c r="F14" s="5"/>
      <c r="G14" s="5">
        <f>SUBTOTAL(9,G13:G13)</f>
        <v>10</v>
      </c>
      <c r="H14" s="5">
        <f>SUBTOTAL(9,H13:H13)</f>
        <v>18</v>
      </c>
      <c r="I14" s="5"/>
      <c r="J14" s="5"/>
    </row>
    <row r="15" spans="1:10" outlineLevel="1" x14ac:dyDescent="0.3">
      <c r="A15" s="5"/>
      <c r="B15" s="5"/>
      <c r="C15" s="24" t="s">
        <v>273</v>
      </c>
      <c r="D15" s="5"/>
      <c r="E15" s="13">
        <f>SUBTOTAL(1,E10:E13)</f>
        <v>27</v>
      </c>
      <c r="F15" s="13">
        <f>SUBTOTAL(1,F10:F13)</f>
        <v>32.666666666666664</v>
      </c>
      <c r="G15" s="5"/>
      <c r="H15" s="5"/>
      <c r="I15" s="5"/>
      <c r="J15" s="5"/>
    </row>
    <row r="16" spans="1:10" outlineLevel="3" x14ac:dyDescent="0.3">
      <c r="A16" s="5" t="s">
        <v>115</v>
      </c>
      <c r="B16" s="5" t="s">
        <v>116</v>
      </c>
      <c r="C16" s="5" t="s">
        <v>117</v>
      </c>
      <c r="D16" s="5" t="s">
        <v>104</v>
      </c>
      <c r="E16" s="5">
        <v>28</v>
      </c>
      <c r="F16" s="5">
        <v>38</v>
      </c>
      <c r="G16" s="5">
        <v>8</v>
      </c>
      <c r="H16" s="5">
        <v>17</v>
      </c>
      <c r="I16" s="5">
        <f>SUM(E16:H16)</f>
        <v>91</v>
      </c>
      <c r="J16" s="5">
        <v>66</v>
      </c>
    </row>
    <row r="17" spans="1:10" outlineLevel="3" x14ac:dyDescent="0.3">
      <c r="A17" s="5" t="s">
        <v>122</v>
      </c>
      <c r="B17" s="5" t="s">
        <v>123</v>
      </c>
      <c r="C17" s="5" t="s">
        <v>117</v>
      </c>
      <c r="D17" s="5" t="s">
        <v>104</v>
      </c>
      <c r="E17" s="5">
        <v>25</v>
      </c>
      <c r="F17" s="5">
        <v>33</v>
      </c>
      <c r="G17" s="5">
        <v>5</v>
      </c>
      <c r="H17" s="5">
        <v>20</v>
      </c>
      <c r="I17" s="5">
        <f>SUM(E17:H17)</f>
        <v>83</v>
      </c>
      <c r="J17" s="5">
        <v>58</v>
      </c>
    </row>
    <row r="18" spans="1:10" outlineLevel="2" x14ac:dyDescent="0.3">
      <c r="A18" s="5"/>
      <c r="B18" s="5"/>
      <c r="C18" s="5"/>
      <c r="D18" s="24" t="s">
        <v>276</v>
      </c>
      <c r="E18" s="5"/>
      <c r="F18" s="5"/>
      <c r="G18" s="5">
        <f>SUBTOTAL(9,G16:G17)</f>
        <v>13</v>
      </c>
      <c r="H18" s="5">
        <f>SUBTOTAL(9,H16:H17)</f>
        <v>37</v>
      </c>
      <c r="I18" s="5"/>
      <c r="J18" s="5"/>
    </row>
    <row r="19" spans="1:10" outlineLevel="3" x14ac:dyDescent="0.3">
      <c r="A19" s="5" t="s">
        <v>118</v>
      </c>
      <c r="B19" s="5" t="s">
        <v>119</v>
      </c>
      <c r="C19" s="5" t="s">
        <v>117</v>
      </c>
      <c r="D19" s="5" t="s">
        <v>110</v>
      </c>
      <c r="E19" s="5">
        <v>30</v>
      </c>
      <c r="F19" s="5">
        <v>37</v>
      </c>
      <c r="G19" s="5">
        <v>8</v>
      </c>
      <c r="H19" s="5">
        <v>18</v>
      </c>
      <c r="I19" s="5">
        <f>SUM(E19:H19)</f>
        <v>93</v>
      </c>
      <c r="J19" s="5">
        <v>67</v>
      </c>
    </row>
    <row r="20" spans="1:10" outlineLevel="3" x14ac:dyDescent="0.3">
      <c r="A20" s="5" t="s">
        <v>124</v>
      </c>
      <c r="B20" s="5" t="s">
        <v>125</v>
      </c>
      <c r="C20" s="5" t="s">
        <v>117</v>
      </c>
      <c r="D20" s="5" t="s">
        <v>110</v>
      </c>
      <c r="E20" s="5">
        <v>26</v>
      </c>
      <c r="F20" s="5">
        <v>32</v>
      </c>
      <c r="G20" s="5">
        <v>10</v>
      </c>
      <c r="H20" s="5">
        <v>18</v>
      </c>
      <c r="I20" s="5">
        <f>SUM(E20:H20)</f>
        <v>86</v>
      </c>
      <c r="J20" s="5">
        <v>58</v>
      </c>
    </row>
    <row r="21" spans="1:10" outlineLevel="2" x14ac:dyDescent="0.3">
      <c r="A21" s="19"/>
      <c r="B21" s="19"/>
      <c r="C21" s="19"/>
      <c r="D21" s="25" t="s">
        <v>277</v>
      </c>
      <c r="E21" s="19"/>
      <c r="F21" s="19"/>
      <c r="G21" s="19">
        <f>SUBTOTAL(9,G19:G20)</f>
        <v>18</v>
      </c>
      <c r="H21" s="19">
        <f>SUBTOTAL(9,H19:H20)</f>
        <v>36</v>
      </c>
      <c r="I21" s="19"/>
      <c r="J21" s="19"/>
    </row>
    <row r="22" spans="1:10" outlineLevel="1" x14ac:dyDescent="0.3">
      <c r="A22" s="19"/>
      <c r="B22" s="19"/>
      <c r="C22" s="25" t="s">
        <v>274</v>
      </c>
      <c r="D22" s="19"/>
      <c r="E22" s="26">
        <f>SUBTOTAL(1,E16:E20)</f>
        <v>27.25</v>
      </c>
      <c r="F22" s="26">
        <f>SUBTOTAL(1,F16:F20)</f>
        <v>35</v>
      </c>
      <c r="G22" s="19"/>
      <c r="H22" s="19"/>
      <c r="I22" s="19"/>
      <c r="J22" s="19"/>
    </row>
    <row r="23" spans="1:10" x14ac:dyDescent="0.3">
      <c r="A23" s="19"/>
      <c r="B23" s="19"/>
      <c r="C23" s="25"/>
      <c r="D23" s="25" t="s">
        <v>278</v>
      </c>
      <c r="E23" s="19"/>
      <c r="F23" s="19"/>
      <c r="G23" s="19">
        <f>SUBTOTAL(9,G4:G20)</f>
        <v>81</v>
      </c>
      <c r="H23" s="19">
        <f>SUBTOTAL(9,H4:H20)</f>
        <v>175</v>
      </c>
      <c r="I23" s="19"/>
      <c r="J23" s="19"/>
    </row>
    <row r="24" spans="1:10" x14ac:dyDescent="0.3">
      <c r="A24" s="19"/>
      <c r="B24" s="19"/>
      <c r="C24" s="25" t="s">
        <v>275</v>
      </c>
      <c r="D24" s="19"/>
      <c r="E24" s="26">
        <f>SUBTOTAL(1,E4:E20)</f>
        <v>26.4</v>
      </c>
      <c r="F24" s="26">
        <f>SUBTOTAL(1,F4:F20)</f>
        <v>34.5</v>
      </c>
      <c r="G24" s="19"/>
      <c r="H24" s="19"/>
      <c r="I24" s="19"/>
      <c r="J24" s="19"/>
    </row>
  </sheetData>
  <sortState xmlns:xlrd2="http://schemas.microsoft.com/office/spreadsheetml/2017/richdata2" ref="A4:J20">
    <sortCondition ref="C4:C20"/>
    <sortCondition ref="D4:D20"/>
  </sortState>
  <mergeCells count="1">
    <mergeCell ref="A1:J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5"/>
  <sheetViews>
    <sheetView workbookViewId="0">
      <selection activeCell="H18" sqref="H18"/>
    </sheetView>
  </sheetViews>
  <sheetFormatPr defaultRowHeight="16.5" x14ac:dyDescent="0.3"/>
  <cols>
    <col min="5" max="5" width="10.375" bestFit="1" customWidth="1"/>
    <col min="6" max="6" width="13.875" bestFit="1" customWidth="1"/>
  </cols>
  <sheetData>
    <row r="1" spans="1:6" ht="20.25" x14ac:dyDescent="0.3">
      <c r="A1" s="18" t="s">
        <v>126</v>
      </c>
      <c r="B1" s="18"/>
      <c r="C1" s="18"/>
      <c r="D1" s="18"/>
      <c r="E1" s="18"/>
      <c r="F1" s="18"/>
    </row>
    <row r="3" spans="1:6" x14ac:dyDescent="0.3">
      <c r="A3" s="5" t="s">
        <v>0</v>
      </c>
      <c r="B3" s="5" t="s">
        <v>127</v>
      </c>
      <c r="C3" s="5" t="s">
        <v>18</v>
      </c>
      <c r="D3" s="5" t="s">
        <v>2</v>
      </c>
      <c r="E3" s="5" t="s">
        <v>128</v>
      </c>
      <c r="F3" s="5" t="s">
        <v>129</v>
      </c>
    </row>
    <row r="4" spans="1:6" x14ac:dyDescent="0.3">
      <c r="A4" s="5" t="s">
        <v>130</v>
      </c>
      <c r="B4" s="5" t="s">
        <v>131</v>
      </c>
      <c r="C4" s="5" t="s">
        <v>132</v>
      </c>
      <c r="D4" s="5" t="s">
        <v>4</v>
      </c>
      <c r="E4" s="10" t="s">
        <v>133</v>
      </c>
      <c r="F4" s="5" t="s">
        <v>134</v>
      </c>
    </row>
    <row r="5" spans="1:6" x14ac:dyDescent="0.3">
      <c r="A5" s="5" t="s">
        <v>154</v>
      </c>
      <c r="B5" s="5" t="s">
        <v>155</v>
      </c>
      <c r="C5" s="5" t="s">
        <v>132</v>
      </c>
      <c r="D5" s="5" t="s">
        <v>3</v>
      </c>
      <c r="E5" s="5" t="s">
        <v>156</v>
      </c>
      <c r="F5" s="5" t="s">
        <v>157</v>
      </c>
    </row>
    <row r="6" spans="1:6" x14ac:dyDescent="0.3">
      <c r="A6" s="5" t="s">
        <v>166</v>
      </c>
      <c r="B6" s="5" t="s">
        <v>167</v>
      </c>
      <c r="C6" s="5" t="s">
        <v>132</v>
      </c>
      <c r="D6" s="9" t="s">
        <v>5</v>
      </c>
      <c r="E6" s="5" t="s">
        <v>168</v>
      </c>
      <c r="F6" s="5" t="s">
        <v>169</v>
      </c>
    </row>
    <row r="7" spans="1:6" x14ac:dyDescent="0.3">
      <c r="A7" s="5" t="s">
        <v>150</v>
      </c>
      <c r="B7" s="5" t="s">
        <v>151</v>
      </c>
      <c r="C7" s="5" t="s">
        <v>137</v>
      </c>
      <c r="D7" s="5" t="s">
        <v>6</v>
      </c>
      <c r="E7" s="11" t="s">
        <v>152</v>
      </c>
      <c r="F7" s="5" t="s">
        <v>153</v>
      </c>
    </row>
    <row r="8" spans="1:6" x14ac:dyDescent="0.3">
      <c r="A8" s="5" t="s">
        <v>162</v>
      </c>
      <c r="B8" s="5" t="s">
        <v>163</v>
      </c>
      <c r="C8" s="5" t="s">
        <v>137</v>
      </c>
      <c r="D8" s="5" t="s">
        <v>3</v>
      </c>
      <c r="E8" s="11" t="s">
        <v>164</v>
      </c>
      <c r="F8" s="5" t="s">
        <v>165</v>
      </c>
    </row>
    <row r="9" spans="1:6" x14ac:dyDescent="0.3">
      <c r="A9" s="5" t="s">
        <v>135</v>
      </c>
      <c r="B9" s="5" t="s">
        <v>136</v>
      </c>
      <c r="C9" s="5" t="s">
        <v>137</v>
      </c>
      <c r="D9" s="8" t="s">
        <v>5</v>
      </c>
      <c r="E9" s="5" t="s">
        <v>138</v>
      </c>
      <c r="F9" s="5" t="s">
        <v>139</v>
      </c>
    </row>
    <row r="10" spans="1:6" x14ac:dyDescent="0.3">
      <c r="A10" s="5" t="s">
        <v>145</v>
      </c>
      <c r="B10" s="5" t="s">
        <v>146</v>
      </c>
      <c r="C10" s="5" t="s">
        <v>147</v>
      </c>
      <c r="D10" s="5" t="s">
        <v>4</v>
      </c>
      <c r="E10" s="11" t="s">
        <v>148</v>
      </c>
      <c r="F10" s="5" t="s">
        <v>149</v>
      </c>
    </row>
    <row r="11" spans="1:6" x14ac:dyDescent="0.3">
      <c r="A11" s="5" t="s">
        <v>158</v>
      </c>
      <c r="B11" s="5" t="s">
        <v>159</v>
      </c>
      <c r="C11" s="5" t="s">
        <v>147</v>
      </c>
      <c r="D11" s="5" t="s">
        <v>3</v>
      </c>
      <c r="E11" s="5" t="s">
        <v>160</v>
      </c>
      <c r="F11" s="5" t="s">
        <v>161</v>
      </c>
    </row>
    <row r="12" spans="1:6" x14ac:dyDescent="0.3">
      <c r="A12" s="5" t="s">
        <v>174</v>
      </c>
      <c r="B12" s="5" t="s">
        <v>175</v>
      </c>
      <c r="C12" s="5" t="s">
        <v>147</v>
      </c>
      <c r="D12" s="9" t="s">
        <v>5</v>
      </c>
      <c r="E12" s="5" t="s">
        <v>176</v>
      </c>
      <c r="F12" s="5" t="s">
        <v>177</v>
      </c>
    </row>
    <row r="13" spans="1:6" x14ac:dyDescent="0.3">
      <c r="A13" s="5" t="s">
        <v>178</v>
      </c>
      <c r="B13" s="5" t="s">
        <v>179</v>
      </c>
      <c r="C13" s="5" t="s">
        <v>142</v>
      </c>
      <c r="D13" s="5" t="s">
        <v>4</v>
      </c>
      <c r="E13" s="11" t="s">
        <v>180</v>
      </c>
      <c r="F13" s="5" t="s">
        <v>181</v>
      </c>
    </row>
    <row r="14" spans="1:6" x14ac:dyDescent="0.3">
      <c r="A14" s="5" t="s">
        <v>140</v>
      </c>
      <c r="B14" s="5" t="s">
        <v>141</v>
      </c>
      <c r="C14" s="5" t="s">
        <v>142</v>
      </c>
      <c r="D14" s="5" t="s">
        <v>3</v>
      </c>
      <c r="E14" s="5" t="s">
        <v>143</v>
      </c>
      <c r="F14" s="5" t="s">
        <v>144</v>
      </c>
    </row>
    <row r="15" spans="1:6" x14ac:dyDescent="0.3">
      <c r="A15" s="5" t="s">
        <v>170</v>
      </c>
      <c r="B15" s="5" t="s">
        <v>171</v>
      </c>
      <c r="C15" s="5" t="s">
        <v>142</v>
      </c>
      <c r="D15" s="5" t="s">
        <v>3</v>
      </c>
      <c r="E15" s="5" t="s">
        <v>172</v>
      </c>
      <c r="F15" s="5" t="s">
        <v>173</v>
      </c>
    </row>
  </sheetData>
  <sortState xmlns:xlrd2="http://schemas.microsoft.com/office/spreadsheetml/2017/richdata2" ref="A4:F15">
    <sortCondition ref="C4:C15" customList="기획부,생산부,자재부,마케팅부"/>
    <sortCondition sortBy="fontColor" ref="E4:E15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9"/>
  <sheetViews>
    <sheetView tabSelected="1" workbookViewId="0">
      <selection activeCell="H17" sqref="H17"/>
    </sheetView>
  </sheetViews>
  <sheetFormatPr defaultRowHeight="16.5" x14ac:dyDescent="0.3"/>
  <cols>
    <col min="1" max="2" width="10.25" bestFit="1" customWidth="1"/>
    <col min="3" max="3" width="9.125" bestFit="1" customWidth="1"/>
    <col min="4" max="4" width="12.375" bestFit="1" customWidth="1"/>
    <col min="5" max="5" width="10.875" bestFit="1" customWidth="1"/>
    <col min="6" max="6" width="9.75" bestFit="1" customWidth="1"/>
    <col min="7" max="7" width="10.875" bestFit="1" customWidth="1"/>
  </cols>
  <sheetData>
    <row r="1" spans="1:7" ht="20.25" x14ac:dyDescent="0.3">
      <c r="A1" s="18" t="s">
        <v>182</v>
      </c>
      <c r="B1" s="18"/>
      <c r="C1" s="18"/>
      <c r="D1" s="18"/>
      <c r="E1" s="18"/>
      <c r="F1" s="18"/>
      <c r="G1" s="18"/>
    </row>
    <row r="3" spans="1:7" x14ac:dyDescent="0.3">
      <c r="A3" s="5" t="s">
        <v>183</v>
      </c>
      <c r="B3" s="5" t="s">
        <v>184</v>
      </c>
      <c r="C3" s="5" t="s">
        <v>64</v>
      </c>
      <c r="D3" s="5" t="s">
        <v>185</v>
      </c>
      <c r="E3" s="5" t="s">
        <v>186</v>
      </c>
      <c r="F3" s="5" t="s">
        <v>279</v>
      </c>
      <c r="G3" s="5" t="s">
        <v>187</v>
      </c>
    </row>
    <row r="4" spans="1:7" x14ac:dyDescent="0.3">
      <c r="A4" s="5" t="s">
        <v>188</v>
      </c>
      <c r="B4" s="12">
        <v>937</v>
      </c>
      <c r="C4" s="28">
        <v>400</v>
      </c>
      <c r="D4" s="28">
        <v>374800</v>
      </c>
      <c r="E4" s="28">
        <v>196770</v>
      </c>
      <c r="F4" s="28">
        <v>20000</v>
      </c>
      <c r="G4" s="28">
        <f>D4-(E4+F4)</f>
        <v>158030</v>
      </c>
    </row>
    <row r="5" spans="1:7" x14ac:dyDescent="0.3">
      <c r="A5" s="5" t="s">
        <v>189</v>
      </c>
      <c r="B5" s="12">
        <v>3456</v>
      </c>
      <c r="C5" s="28">
        <v>300</v>
      </c>
      <c r="D5" s="28">
        <v>1036800</v>
      </c>
      <c r="E5" s="28">
        <v>691200</v>
      </c>
      <c r="F5" s="28">
        <v>20000</v>
      </c>
      <c r="G5" s="28">
        <f t="shared" ref="G5:G9" si="0">D5-(E5+F5)</f>
        <v>325600</v>
      </c>
    </row>
    <row r="6" spans="1:7" x14ac:dyDescent="0.3">
      <c r="A6" s="5" t="s">
        <v>190</v>
      </c>
      <c r="B6" s="12">
        <v>2560</v>
      </c>
      <c r="C6" s="28">
        <v>300</v>
      </c>
      <c r="D6" s="28">
        <v>768000</v>
      </c>
      <c r="E6" s="28">
        <v>460800</v>
      </c>
      <c r="F6" s="28">
        <v>25000</v>
      </c>
      <c r="G6" s="28">
        <f t="shared" si="0"/>
        <v>282200</v>
      </c>
    </row>
    <row r="7" spans="1:7" x14ac:dyDescent="0.3">
      <c r="A7" s="5" t="s">
        <v>191</v>
      </c>
      <c r="B7" s="12">
        <v>1867</v>
      </c>
      <c r="C7" s="28">
        <v>300</v>
      </c>
      <c r="D7" s="28">
        <v>560100</v>
      </c>
      <c r="E7" s="28">
        <v>317390</v>
      </c>
      <c r="F7" s="28">
        <v>25000</v>
      </c>
      <c r="G7" s="28">
        <f t="shared" si="0"/>
        <v>217710</v>
      </c>
    </row>
    <row r="8" spans="1:7" x14ac:dyDescent="0.3">
      <c r="A8" s="5" t="s">
        <v>192</v>
      </c>
      <c r="B8" s="12">
        <v>436</v>
      </c>
      <c r="C8" s="28">
        <v>300</v>
      </c>
      <c r="D8" s="28">
        <v>130800</v>
      </c>
      <c r="E8" s="28">
        <v>78480</v>
      </c>
      <c r="F8" s="28">
        <v>27000</v>
      </c>
      <c r="G8" s="28">
        <f t="shared" si="0"/>
        <v>25320</v>
      </c>
    </row>
    <row r="9" spans="1:7" x14ac:dyDescent="0.3">
      <c r="A9" s="5" t="s">
        <v>193</v>
      </c>
      <c r="B9" s="12">
        <v>353</v>
      </c>
      <c r="C9" s="28">
        <v>300</v>
      </c>
      <c r="D9" s="28">
        <v>105900</v>
      </c>
      <c r="E9" s="28">
        <v>63540</v>
      </c>
      <c r="F9" s="28">
        <v>25000</v>
      </c>
      <c r="G9" s="28">
        <f t="shared" si="0"/>
        <v>17360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순이익금">
                <anchor moveWithCells="1" siz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9"/>
  <sheetViews>
    <sheetView workbookViewId="0">
      <selection activeCell="M27" sqref="M27"/>
    </sheetView>
  </sheetViews>
  <sheetFormatPr defaultRowHeight="16.5" x14ac:dyDescent="0.3"/>
  <cols>
    <col min="2" max="2" width="10.375" bestFit="1" customWidth="1"/>
  </cols>
  <sheetData>
    <row r="1" spans="1:6" ht="20.25" x14ac:dyDescent="0.3">
      <c r="A1" s="18" t="s">
        <v>194</v>
      </c>
      <c r="B1" s="18"/>
      <c r="C1" s="18"/>
      <c r="D1" s="18"/>
      <c r="E1" s="18"/>
      <c r="F1" s="18"/>
    </row>
    <row r="3" spans="1:6" x14ac:dyDescent="0.3">
      <c r="A3" s="5" t="s">
        <v>54</v>
      </c>
      <c r="B3" s="5" t="s">
        <v>195</v>
      </c>
      <c r="C3" s="5" t="s">
        <v>196</v>
      </c>
      <c r="D3" s="5" t="s">
        <v>197</v>
      </c>
      <c r="E3" s="5" t="s">
        <v>198</v>
      </c>
      <c r="F3" s="5" t="s">
        <v>100</v>
      </c>
    </row>
    <row r="4" spans="1:6" x14ac:dyDescent="0.3">
      <c r="A4" s="5">
        <v>1</v>
      </c>
      <c r="B4" s="5" t="s">
        <v>199</v>
      </c>
      <c r="C4" s="5">
        <v>39</v>
      </c>
      <c r="D4" s="5">
        <v>25</v>
      </c>
      <c r="E4" s="5">
        <v>33</v>
      </c>
      <c r="F4" s="5">
        <v>97</v>
      </c>
    </row>
    <row r="5" spans="1:6" x14ac:dyDescent="0.3">
      <c r="A5" s="5">
        <v>2</v>
      </c>
      <c r="B5" s="5" t="s">
        <v>200</v>
      </c>
      <c r="C5" s="5">
        <v>32</v>
      </c>
      <c r="D5" s="5">
        <v>28</v>
      </c>
      <c r="E5" s="5">
        <v>28</v>
      </c>
      <c r="F5" s="5">
        <v>88</v>
      </c>
    </row>
    <row r="6" spans="1:6" x14ac:dyDescent="0.3">
      <c r="A6" s="5">
        <v>3</v>
      </c>
      <c r="B6" s="5" t="s">
        <v>201</v>
      </c>
      <c r="C6" s="5">
        <v>28</v>
      </c>
      <c r="D6" s="5">
        <v>16</v>
      </c>
      <c r="E6" s="5">
        <v>15</v>
      </c>
      <c r="F6" s="5">
        <v>59</v>
      </c>
    </row>
    <row r="7" spans="1:6" x14ac:dyDescent="0.3">
      <c r="A7" s="5">
        <v>4</v>
      </c>
      <c r="B7" s="5" t="s">
        <v>202</v>
      </c>
      <c r="C7" s="5">
        <v>16</v>
      </c>
      <c r="D7" s="5">
        <v>25</v>
      </c>
      <c r="E7" s="5">
        <v>17</v>
      </c>
      <c r="F7" s="5">
        <v>58</v>
      </c>
    </row>
    <row r="8" spans="1:6" x14ac:dyDescent="0.3">
      <c r="A8" s="5">
        <v>5</v>
      </c>
      <c r="B8" s="5" t="s">
        <v>203</v>
      </c>
      <c r="C8" s="5">
        <v>14</v>
      </c>
      <c r="D8" s="5">
        <v>17</v>
      </c>
      <c r="E8" s="5">
        <v>26</v>
      </c>
      <c r="F8" s="5">
        <v>57</v>
      </c>
    </row>
    <row r="9" spans="1:6" x14ac:dyDescent="0.3">
      <c r="A9" s="5">
        <v>12</v>
      </c>
      <c r="B9" s="5" t="s">
        <v>204</v>
      </c>
      <c r="C9" s="5">
        <v>8</v>
      </c>
      <c r="D9" s="5">
        <v>9</v>
      </c>
      <c r="E9" s="5">
        <v>11</v>
      </c>
      <c r="F9" s="5">
        <v>28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할인율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지성 신</cp:lastModifiedBy>
  <dcterms:created xsi:type="dcterms:W3CDTF">2023-04-27T08:01:32Z</dcterms:created>
  <dcterms:modified xsi:type="dcterms:W3CDTF">2026-07-19T16:14:28Z</dcterms:modified>
</cp:coreProperties>
</file>