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 codeName="{26A90621-87C4-6C01-FD6A-EE6E7C140903}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365anyang-my.sharepoint.com/personal/2019s6062_student_anyang_ac_kr/Documents/바탕 화면/컴활2급/04 실전모의고사/"/>
    </mc:Choice>
  </mc:AlternateContent>
  <xr:revisionPtr revIDLastSave="183" documentId="13_ncr:1_{EAA8D4A9-3021-4E73-8470-8B1E8114F4C1}" xr6:coauthVersionLast="47" xr6:coauthVersionMax="47" xr10:uidLastSave="{5CD5A4D8-D550-4E09-A1FF-240941E8FE27}"/>
  <bookViews>
    <workbookView xWindow="-108" yWindow="-108" windowWidth="23256" windowHeight="13896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_xleta.LARGE" hidden="1" xlm="1">#NAME?</definedName>
    <definedName name="_xleta.T" hidden="1" xlm="1">#NAME?</definedName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7" i="4" l="1"/>
  <c r="K18" i="4"/>
  <c r="K19" i="4"/>
  <c r="K20" i="4"/>
  <c r="K21" i="4"/>
  <c r="K22" i="4"/>
  <c r="K23" i="4"/>
  <c r="K16" i="4"/>
  <c r="K4" i="4"/>
  <c r="K5" i="4"/>
  <c r="K6" i="4"/>
  <c r="K7" i="4"/>
  <c r="K8" i="4"/>
  <c r="K9" i="4"/>
  <c r="K10" i="4"/>
  <c r="K11" i="4"/>
  <c r="K12" i="4"/>
  <c r="K3" i="4"/>
  <c r="E28" i="4"/>
  <c r="E29" i="4"/>
  <c r="E30" i="4"/>
  <c r="E31" i="4"/>
  <c r="E32" i="4"/>
  <c r="E33" i="4"/>
  <c r="E34" i="4"/>
  <c r="E35" i="4"/>
  <c r="E36" i="4"/>
  <c r="E27" i="4"/>
  <c r="C23" i="4"/>
  <c r="F4" i="4" a="1"/>
  <c r="F4" i="4"/>
  <c r="F5" i="4" a="1"/>
  <c r="F5" i="4"/>
  <c r="F6" i="4" a="1"/>
  <c r="F6" i="4"/>
  <c r="F7" i="4" a="1"/>
  <c r="F7" i="4"/>
  <c r="F8" i="4" a="1"/>
  <c r="F8" i="4"/>
  <c r="F9" i="4" a="1"/>
  <c r="F9" i="4"/>
  <c r="F10" i="4" a="1"/>
  <c r="F10" i="4"/>
  <c r="F11" i="4" a="1"/>
  <c r="F11" i="4"/>
  <c r="F12" i="4" a="1"/>
  <c r="F12" i="4"/>
  <c r="F3" i="4" a="1"/>
  <c r="F3" i="4" s="1"/>
  <c r="G5" i="7"/>
  <c r="G6" i="7"/>
  <c r="G7" i="7"/>
  <c r="G8" i="7"/>
  <c r="G9" i="7"/>
  <c r="G4" i="7"/>
  <c r="H23" i="8"/>
  <c r="H21" i="8"/>
  <c r="G21" i="8"/>
  <c r="H18" i="8"/>
  <c r="G18" i="8"/>
  <c r="H14" i="8"/>
  <c r="G14" i="8"/>
  <c r="H12" i="8"/>
  <c r="G12" i="8"/>
  <c r="H8" i="8"/>
  <c r="G8" i="8"/>
  <c r="H6" i="8"/>
  <c r="G6" i="8"/>
  <c r="G23" i="8" s="1"/>
  <c r="F22" i="8"/>
  <c r="E22" i="8"/>
  <c r="F15" i="8"/>
  <c r="E15" i="8"/>
  <c r="F9" i="8"/>
  <c r="F24" i="8" s="1"/>
  <c r="E9" i="8"/>
  <c r="E12" i="4"/>
  <c r="E11" i="4"/>
  <c r="E10" i="4"/>
  <c r="E9" i="4"/>
  <c r="E8" i="4"/>
  <c r="E7" i="4"/>
  <c r="E6" i="4"/>
  <c r="E5" i="4"/>
  <c r="E4" i="4"/>
  <c r="E3" i="4"/>
  <c r="E24" i="8" l="1"/>
  <c r="I4" i="8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유정민</author>
  </authors>
  <commentList>
    <comment ref="C1" authorId="0" shapeId="0" xr:uid="{C19F2F4F-590D-4B57-A919-99A1DA6E4461}">
      <text>
        <r>
          <rPr>
            <b/>
            <sz val="9"/>
            <color indexed="81"/>
            <rFont val="돋움"/>
            <family val="3"/>
            <charset val="129"/>
          </rPr>
          <t>유정민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마포구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<sst xmlns="http://schemas.openxmlformats.org/spreadsheetml/2006/main" count="381" uniqueCount="291">
  <si>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</si>
  <si>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</si>
  <si>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</si>
  <si>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</si>
  <si>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</si>
  <si>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</si>
  <si>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</si>
  <si>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</si>
  <si>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</si>
  <si>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</si>
  <si>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</si>
  <si>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</si>
  <si>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</si>
  <si>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</si>
  <si>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</si>
  <si>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</si>
  <si>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</si>
  <si>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</si>
  <si>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</si>
  <si>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</si>
  <si>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</si>
  <si>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</si>
  <si>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</si>
  <si>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</si>
  <si>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</si>
  <si>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</si>
  <si>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</si>
  <si>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</si>
  <si>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</si>
  <si>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</si>
  <si>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</si>
  <si>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</si>
  <si>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</si>
  <si>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</si>
  <si>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</si>
  <si>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</si>
  <si>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</si>
  <si>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</si>
  <si>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</si>
  <si>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</si>
  <si>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</si>
  <si>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</si>
  <si>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</si>
  <si>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</si>
  <si>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</si>
  <si>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</si>
  <si>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</si>
  <si>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</si>
  <si>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</si>
  <si>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</si>
  <si>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</si>
  <si>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</si>
  <si>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</si>
  <si>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</si>
  <si>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</si>
  <si>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</si>
  <si>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</si>
  <si>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</si>
  <si>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</si>
  <si>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</si>
  <si>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</si>
  <si>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</si>
  <si>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</si>
  <si>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</si>
  <si>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상품구매 내역</t>
  </si>
  <si>
    <t>대리점</t>
  </si>
  <si>
    <t>상품코드</t>
  </si>
  <si>
    <t>상품명</t>
  </si>
  <si>
    <t>수량</t>
  </si>
  <si>
    <t>단가</t>
  </si>
  <si>
    <t>금액</t>
  </si>
  <si>
    <t>영등포</t>
  </si>
  <si>
    <t>MW01</t>
  </si>
  <si>
    <t>마우스</t>
  </si>
  <si>
    <t>용산</t>
  </si>
  <si>
    <t>MI01</t>
  </si>
  <si>
    <t>메인보드</t>
  </si>
  <si>
    <t>명동</t>
  </si>
  <si>
    <t>MI07</t>
  </si>
  <si>
    <t>MD02</t>
  </si>
  <si>
    <t>모뎀</t>
  </si>
  <si>
    <t>MW02</t>
  </si>
  <si>
    <t>HD07</t>
  </si>
  <si>
    <t>하드디스크</t>
  </si>
  <si>
    <t>HD05</t>
  </si>
  <si>
    <t>KB03</t>
  </si>
  <si>
    <t>키보드</t>
  </si>
  <si>
    <t>KB05</t>
  </si>
  <si>
    <t>MW03</t>
  </si>
  <si>
    <t>&lt;상품구성표&gt;</t>
  </si>
  <si>
    <t>코드</t>
  </si>
  <si>
    <t>MW</t>
  </si>
  <si>
    <t>MI</t>
  </si>
  <si>
    <t>MD</t>
  </si>
  <si>
    <t>KB</t>
  </si>
  <si>
    <t>HD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</si>
  <si>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</si>
  <si>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</si>
  <si>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</si>
  <si>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</si>
  <si>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</si>
  <si>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</si>
  <si>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</si>
  <si>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</si>
  <si>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</si>
  <si>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</si>
  <si>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</si>
  <si>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</si>
  <si>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</si>
  <si>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</si>
  <si>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</si>
  <si>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</si>
  <si>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</si>
  <si>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</si>
  <si>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</si>
  <si>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</si>
  <si>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</si>
  <si>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</si>
  <si>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</si>
  <si>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</si>
  <si>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</si>
  <si>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</si>
  <si>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</si>
  <si>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</si>
  <si>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</si>
  <si>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</si>
  <si>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</si>
  <si>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</si>
  <si>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</si>
  <si>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</si>
  <si>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</si>
  <si>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</si>
  <si>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</si>
  <si>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</si>
  <si>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</si>
  <si>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</si>
  <si>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</si>
  <si>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</si>
  <si>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</si>
  <si>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</si>
  <si>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</si>
  <si>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</si>
  <si>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</si>
  <si>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</si>
  <si>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</si>
  <si>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</si>
  <si>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</si>
  <si>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</si>
  <si>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</si>
  <si>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</si>
  <si>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</si>
  <si>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</si>
  <si>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</si>
  <si>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</si>
  <si>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</si>
  <si>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</si>
  <si>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</si>
  <si>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</si>
  <si>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</si>
  <si>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</si>
  <si>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</si>
  <si>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</si>
  <si>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</si>
  <si>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</si>
  <si>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</si>
  <si>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</si>
  <si>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</si>
  <si>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</si>
  <si>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</si>
  <si>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</si>
  <si>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</si>
  <si>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</si>
  <si>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</si>
  <si>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</si>
  <si>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</si>
  <si>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</si>
  <si>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</si>
  <si>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</si>
  <si>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</si>
  <si>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</si>
  <si>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</si>
  <si>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</si>
  <si>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</si>
  <si>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</si>
  <si>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</si>
  <si>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</si>
  <si>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</si>
  <si>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</si>
  <si>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</si>
  <si>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</si>
  <si>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</si>
  <si>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</si>
  <si>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</si>
  <si>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</si>
  <si>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</si>
  <si>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</si>
  <si>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</si>
  <si>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</si>
  <si>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</si>
  <si>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</si>
  <si>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</si>
  <si>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</si>
  <si>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</si>
  <si>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</si>
  <si>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</si>
  <si>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</si>
  <si>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</si>
  <si>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</si>
  <si>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</si>
  <si>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</si>
  <si>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</si>
  <si>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</si>
  <si>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</si>
  <si>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</si>
  <si>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</si>
  <si>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</si>
  <si>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</si>
  <si>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</si>
  <si>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</si>
  <si>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</si>
  <si>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</si>
  <si>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</si>
  <si>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</si>
  <si>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</si>
  <si>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</si>
  <si>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</si>
  <si>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</si>
  <si>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</si>
  <si>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</si>
  <si>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</si>
  <si>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</si>
  <si>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</si>
  <si>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</si>
  <si>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</si>
  <si>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</si>
  <si>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</si>
  <si>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</si>
  <si>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</si>
  <si>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</si>
  <si>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</si>
  <si>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</si>
  <si>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</si>
  <si>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</si>
  <si>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</si>
  <si>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</si>
  <si>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</si>
  <si>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</si>
  <si>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</si>
  <si>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사원코드</t>
    <phoneticPr fontId="1" type="noConversion"/>
  </si>
  <si>
    <t>성명</t>
    <phoneticPr fontId="1" type="noConversion"/>
  </si>
  <si>
    <t>소속지점</t>
    <phoneticPr fontId="1" type="noConversion"/>
  </si>
  <si>
    <t>직원</t>
    <phoneticPr fontId="1" type="noConversion"/>
  </si>
  <si>
    <t>성과급</t>
    <phoneticPr fontId="1" type="noConversion"/>
  </si>
  <si>
    <t>총급여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</si>
  <si>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</si>
  <si>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</si>
  <si>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</si>
  <si>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</si>
  <si>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종로</t>
    <phoneticPr fontId="1" type="noConversion"/>
  </si>
  <si>
    <t>서초</t>
    <phoneticPr fontId="1" type="noConversion"/>
  </si>
  <si>
    <t>강남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</si>
  <si>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</si>
  <si>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</si>
  <si>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</si>
  <si>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</si>
  <si>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</si>
  <si>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</si>
  <si>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</si>
  <si>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bks4589</t>
    <phoneticPr fontId="1" type="noConversion"/>
  </si>
  <si>
    <t>ksy8541</t>
    <phoneticPr fontId="1" type="noConversion"/>
  </si>
  <si>
    <t>ksh7486</t>
    <phoneticPr fontId="1" type="noConversion"/>
  </si>
  <si>
    <t>lky9427</t>
    <phoneticPr fontId="1" type="noConversion"/>
  </si>
  <si>
    <t>wjj0254</t>
    <phoneticPr fontId="1" type="noConversion"/>
  </si>
  <si>
    <t>ksh8731</t>
    <phoneticPr fontId="1" type="noConversion"/>
  </si>
  <si>
    <t>kej4872</t>
    <phoneticPr fontId="1" type="noConversion"/>
  </si>
  <si>
    <t>數量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</si>
  <si>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</si>
  <si>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</si>
  <si>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</si>
  <si>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</si>
  <si>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</si>
  <si>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</si>
  <si>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</si>
  <si>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</si>
  <si>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사무자동화과 평균</t>
  </si>
  <si>
    <t>웹디자인과 평균</t>
  </si>
  <si>
    <t>정보처리과 평균</t>
  </si>
  <si>
    <t>전체 평균</t>
  </si>
  <si>
    <t>남 요약</t>
  </si>
  <si>
    <t>여 요약</t>
  </si>
  <si>
    <t>총합계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</si>
</sst>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8" formatCode="@&quot;까지&quot;"/>
    <numFmt numFmtId="179" formatCode="#.0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79" fontId="0" fillId="0" borderId="0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2" fontId="0" fillId="0" borderId="1" xfId="0" applyNumberFormat="1" applyBorder="1">
      <alignment vertical="center"/>
    </xf>
  </cellXfs>
  <cellStyles count="2">
    <cellStyle name="쉼표 [0]" xfId="1" builtinId="6"/>
    <cellStyle name="표준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2"/>
        <charset val="129"/>
        <scheme val="minor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tx2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10</xdr:row>
          <xdr:rowOff>0</xdr:rowOff>
        </xdr:from>
        <xdr:to>
          <xdr:col>1</xdr:col>
          <xdr:colOff>0</xdr:colOff>
          <xdr:row>13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0</xdr:colOff>
      <xdr:row>13</xdr:row>
      <xdr:rowOff>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4336FCF6-F7A3-063D-9EB6-8F58F3DC8406}"/>
            </a:ext>
          </a:extLst>
        </xdr:cNvPr>
        <xdr:cNvSpPr/>
      </xdr:nvSpPr>
      <xdr:spPr>
        <a:xfrm>
          <a:off x="777240" y="2255520"/>
          <a:ext cx="777240" cy="662940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 anchorCtr="0"/>
        <a:lstStyle/>
        <a:p>
          <a:pPr algn="ctr"/>
          <a:r>
            <a:rPr lang="ko-KR" altLang="en-US" sz="1100"/>
            <a:t>회계</a:t>
          </a:r>
          <a:endParaRPr lang="en-US" altLang="ko-KR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F3809F6-B3D9-4944-B879-7C90548606DE}" name="표1" displayName="표1" ref="A3:J24" totalsRowShown="0" headerRowDxfId="1" dataDxfId="2" headerRowBorderDxfId="10" tableBorderDxfId="11">
  <autoFilter ref="A3:J24" xr:uid="{1F3809F6-B3D9-4944-B879-7C90548606DE}"/>
  <tableColumns count="10">
    <tableColumn id="1" xr3:uid="{D9115E96-72E0-4EC7-857F-2F0FD0D58049}" name="학번" dataDxfId="9"/>
    <tableColumn id="2" xr3:uid="{78C164E8-C7A0-4BB2-A251-53520B89396E}" name="이름" dataDxfId="8"/>
    <tableColumn id="3" xr3:uid="{4CA6D002-AD2B-4DAB-94D6-9EDA7C09626A}" name="학과" dataDxfId="7"/>
    <tableColumn id="4" xr3:uid="{C0D5DF06-4BE9-4C62-B4CC-D914F8157EE2}" name="성별"/>
    <tableColumn id="5" xr3:uid="{C5F35002-8448-4988-A025-21B577C66C25}" name="중간"/>
    <tableColumn id="6" xr3:uid="{FA314964-605D-4B2C-A851-92B4A964B08A}" name="기말"/>
    <tableColumn id="7" xr3:uid="{66DA2F6C-33B0-446C-996F-93F7C84812A2}" name="출석" dataDxfId="6"/>
    <tableColumn id="8" xr3:uid="{DAB9FC27-06E7-4042-B412-1DAB0265241A}" name="과제" dataDxfId="5"/>
    <tableColumn id="9" xr3:uid="{9B826409-ED9E-483A-BA08-2CB4243E42E1}" name="총점" dataDxfId="4"/>
    <tableColumn id="10" xr3:uid="{3C76CB1B-905B-413D-B995-E13FEF8D78AE}" name="합계" dataDxfId="3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A5" sqref="A5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248</v>
      </c>
      <c r="B3" s="1" t="s">
        <v>249</v>
      </c>
      <c r="C3" s="1" t="s">
        <v>250</v>
      </c>
      <c r="D3" s="1" t="s">
        <v>251</v>
      </c>
      <c r="E3" s="1" t="s">
        <v>252</v>
      </c>
      <c r="F3" s="1" t="s">
        <v>253</v>
      </c>
    </row>
    <row r="4" spans="1:6" x14ac:dyDescent="0.4">
      <c r="A4" s="1" t="s">
        <v>274</v>
      </c>
      <c r="B4" s="1" t="s">
        <v>261</v>
      </c>
      <c r="C4" s="1" t="s">
        <v>258</v>
      </c>
      <c r="D4" s="1" t="s">
        <v>254</v>
      </c>
      <c r="E4" s="2">
        <v>1400</v>
      </c>
      <c r="F4" s="2">
        <v>4400</v>
      </c>
    </row>
    <row r="5" spans="1:6" x14ac:dyDescent="0.4">
      <c r="A5" s="1" t="s">
        <v>273</v>
      </c>
      <c r="B5" s="1" t="s">
        <v>262</v>
      </c>
      <c r="C5" s="1" t="s">
        <v>259</v>
      </c>
      <c r="D5" s="1" t="s">
        <v>255</v>
      </c>
      <c r="E5" s="2">
        <v>3200</v>
      </c>
      <c r="F5" s="2">
        <v>7200</v>
      </c>
    </row>
    <row r="6" spans="1:6" x14ac:dyDescent="0.4">
      <c r="A6" s="1" t="s">
        <v>272</v>
      </c>
      <c r="B6" s="1" t="s">
        <v>263</v>
      </c>
      <c r="C6" s="1" t="s">
        <v>260</v>
      </c>
      <c r="D6" s="1" t="s">
        <v>256</v>
      </c>
      <c r="E6" s="2">
        <v>1200</v>
      </c>
      <c r="F6" s="2">
        <v>2200</v>
      </c>
    </row>
    <row r="7" spans="1:6" x14ac:dyDescent="0.4">
      <c r="A7" s="1" t="s">
        <v>271</v>
      </c>
      <c r="B7" s="1" t="s">
        <v>264</v>
      </c>
      <c r="C7" s="1" t="s">
        <v>260</v>
      </c>
      <c r="D7" s="1" t="s">
        <v>255</v>
      </c>
      <c r="E7" s="2">
        <v>4400</v>
      </c>
      <c r="F7" s="2">
        <v>8400</v>
      </c>
    </row>
    <row r="8" spans="1:6" x14ac:dyDescent="0.4">
      <c r="A8" s="1" t="s">
        <v>270</v>
      </c>
      <c r="B8" s="1" t="s">
        <v>265</v>
      </c>
      <c r="C8" s="1" t="s">
        <v>259</v>
      </c>
      <c r="D8" s="1" t="s">
        <v>256</v>
      </c>
      <c r="E8" s="2">
        <v>1000</v>
      </c>
      <c r="F8" s="2">
        <v>5000</v>
      </c>
    </row>
    <row r="9" spans="1:6" x14ac:dyDescent="0.4">
      <c r="A9" s="1" t="s">
        <v>269</v>
      </c>
      <c r="B9" s="1" t="s">
        <v>266</v>
      </c>
      <c r="C9" s="1" t="s">
        <v>259</v>
      </c>
      <c r="D9" s="1" t="s">
        <v>257</v>
      </c>
      <c r="E9" s="2">
        <v>5600</v>
      </c>
      <c r="F9" s="2">
        <v>10600</v>
      </c>
    </row>
    <row r="10" spans="1:6" x14ac:dyDescent="0.4">
      <c r="A10" s="1" t="s">
        <v>268</v>
      </c>
      <c r="B10" s="1" t="s">
        <v>267</v>
      </c>
      <c r="C10" s="1" t="s">
        <v>258</v>
      </c>
      <c r="D10" s="1" t="s">
        <v>254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I15" sqref="I15"/>
    </sheetView>
  </sheetViews>
  <sheetFormatPr defaultRowHeight="17.399999999999999" x14ac:dyDescent="0.4"/>
  <cols>
    <col min="2" max="2" width="10.3984375" bestFit="1" customWidth="1"/>
    <col min="7" max="7" width="12.09765625" customWidth="1"/>
  </cols>
  <sheetData>
    <row r="1" spans="1:7" x14ac:dyDescent="0.4">
      <c r="C1" t="s">
        <v>96</v>
      </c>
    </row>
    <row r="3" spans="1:7" x14ac:dyDescent="0.4">
      <c r="A3" s="18" t="s">
        <v>97</v>
      </c>
      <c r="B3" s="18" t="s">
        <v>98</v>
      </c>
      <c r="C3" s="18" t="s">
        <v>275</v>
      </c>
      <c r="D3" s="18" t="s">
        <v>99</v>
      </c>
      <c r="E3" s="18" t="s">
        <v>100</v>
      </c>
      <c r="F3" s="18" t="s">
        <v>101</v>
      </c>
      <c r="G3" s="18" t="s">
        <v>102</v>
      </c>
    </row>
    <row r="4" spans="1:7" x14ac:dyDescent="0.4">
      <c r="A4" s="19" t="s">
        <v>103</v>
      </c>
      <c r="B4" s="5" t="s">
        <v>104</v>
      </c>
      <c r="C4" s="5">
        <v>300</v>
      </c>
      <c r="D4" s="7">
        <v>8200</v>
      </c>
      <c r="E4" s="20">
        <v>0.18</v>
      </c>
      <c r="F4" s="7">
        <v>1480</v>
      </c>
      <c r="G4" s="21" t="s">
        <v>105</v>
      </c>
    </row>
    <row r="5" spans="1:7" x14ac:dyDescent="0.4">
      <c r="A5" s="19"/>
      <c r="B5" s="5" t="s">
        <v>106</v>
      </c>
      <c r="C5" s="5">
        <v>200</v>
      </c>
      <c r="D5" s="7">
        <v>10000</v>
      </c>
      <c r="E5" s="20">
        <v>0.18</v>
      </c>
      <c r="F5" s="7">
        <v>1800</v>
      </c>
      <c r="G5" s="21" t="s">
        <v>105</v>
      </c>
    </row>
    <row r="6" spans="1:7" x14ac:dyDescent="0.4">
      <c r="A6" s="19"/>
      <c r="B6" s="5" t="s">
        <v>107</v>
      </c>
      <c r="C6" s="5">
        <v>250</v>
      </c>
      <c r="D6" s="7">
        <v>6500</v>
      </c>
      <c r="E6" s="20">
        <v>0.18</v>
      </c>
      <c r="F6" s="7">
        <v>1170</v>
      </c>
      <c r="G6" s="21" t="s">
        <v>105</v>
      </c>
    </row>
    <row r="7" spans="1:7" x14ac:dyDescent="0.4">
      <c r="A7" s="19" t="s">
        <v>108</v>
      </c>
      <c r="B7" s="5" t="s">
        <v>109</v>
      </c>
      <c r="C7" s="5">
        <v>120</v>
      </c>
      <c r="D7" s="7">
        <v>9600</v>
      </c>
      <c r="E7" s="20">
        <v>0.15</v>
      </c>
      <c r="F7" s="7">
        <v>1440</v>
      </c>
      <c r="G7" s="21" t="s">
        <v>105</v>
      </c>
    </row>
    <row r="8" spans="1:7" x14ac:dyDescent="0.4">
      <c r="A8" s="19"/>
      <c r="B8" s="5" t="s">
        <v>110</v>
      </c>
      <c r="C8" s="5">
        <v>250</v>
      </c>
      <c r="D8" s="7">
        <v>14200</v>
      </c>
      <c r="E8" s="20">
        <v>0.15</v>
      </c>
      <c r="F8" s="7">
        <v>2130</v>
      </c>
      <c r="G8" s="21" t="s">
        <v>105</v>
      </c>
    </row>
    <row r="9" spans="1:7" x14ac:dyDescent="0.4">
      <c r="A9" s="19"/>
      <c r="B9" s="5" t="s">
        <v>111</v>
      </c>
      <c r="C9" s="5">
        <v>200</v>
      </c>
      <c r="D9" s="7">
        <v>9900</v>
      </c>
      <c r="E9" s="20">
        <v>0.15</v>
      </c>
      <c r="F9" s="7">
        <v>1490</v>
      </c>
      <c r="G9" s="21" t="s">
        <v>105</v>
      </c>
    </row>
    <row r="10" spans="1:7" x14ac:dyDescent="0.4">
      <c r="A10" s="19" t="s">
        <v>112</v>
      </c>
      <c r="B10" s="5" t="s">
        <v>113</v>
      </c>
      <c r="C10" s="5">
        <v>500</v>
      </c>
      <c r="D10" s="7">
        <v>1100</v>
      </c>
      <c r="E10" s="20">
        <v>0.2</v>
      </c>
      <c r="F10" s="7">
        <v>220</v>
      </c>
      <c r="G10" s="21" t="s">
        <v>114</v>
      </c>
    </row>
    <row r="11" spans="1:7" x14ac:dyDescent="0.4">
      <c r="A11" s="19"/>
      <c r="B11" s="5" t="s">
        <v>115</v>
      </c>
      <c r="C11" s="5">
        <v>450</v>
      </c>
      <c r="D11" s="7">
        <v>1500</v>
      </c>
      <c r="E11" s="20">
        <v>0.2</v>
      </c>
      <c r="F11" s="7">
        <v>300</v>
      </c>
      <c r="G11" s="21" t="s">
        <v>114</v>
      </c>
    </row>
    <row r="12" spans="1:7" x14ac:dyDescent="0.4">
      <c r="A12" s="19"/>
      <c r="B12" s="5" t="s">
        <v>116</v>
      </c>
      <c r="C12" s="5">
        <v>300</v>
      </c>
      <c r="D12" s="7">
        <v>1800</v>
      </c>
      <c r="E12" s="20">
        <v>0.2</v>
      </c>
      <c r="F12" s="7">
        <v>360</v>
      </c>
      <c r="G12" s="21" t="s">
        <v>114</v>
      </c>
    </row>
    <row r="13" spans="1:7" x14ac:dyDescent="0.4">
      <c r="A13" s="19" t="s">
        <v>117</v>
      </c>
      <c r="B13" s="5" t="s">
        <v>118</v>
      </c>
      <c r="C13" s="5">
        <v>200</v>
      </c>
      <c r="D13" s="7">
        <v>3200</v>
      </c>
      <c r="E13" s="20">
        <v>0.15</v>
      </c>
      <c r="F13" s="7">
        <v>480</v>
      </c>
      <c r="G13" s="21" t="s">
        <v>114</v>
      </c>
    </row>
    <row r="14" spans="1:7" x14ac:dyDescent="0.4">
      <c r="A14" s="19"/>
      <c r="B14" s="5" t="s">
        <v>119</v>
      </c>
      <c r="C14" s="5">
        <v>300</v>
      </c>
      <c r="D14" s="7">
        <v>4500</v>
      </c>
      <c r="E14" s="20">
        <v>0.15</v>
      </c>
      <c r="F14" s="7">
        <v>680</v>
      </c>
      <c r="G14" s="21" t="s">
        <v>114</v>
      </c>
    </row>
    <row r="15" spans="1:7" x14ac:dyDescent="0.4">
      <c r="A15" s="19"/>
      <c r="B15" s="5" t="s">
        <v>120</v>
      </c>
      <c r="C15" s="5">
        <v>180</v>
      </c>
      <c r="D15" s="7">
        <v>6900</v>
      </c>
      <c r="E15" s="20">
        <v>0.15</v>
      </c>
      <c r="F15" s="7">
        <v>1040</v>
      </c>
      <c r="G15" s="21" t="s">
        <v>114</v>
      </c>
    </row>
  </sheetData>
  <mergeCells count="4">
    <mergeCell ref="A13:A15"/>
    <mergeCell ref="A10:A12"/>
    <mergeCell ref="A7:A9"/>
    <mergeCell ref="A4:A6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B4" sqref="B4:B10"/>
    </sheetView>
  </sheetViews>
  <sheetFormatPr defaultRowHeight="17.399999999999999" x14ac:dyDescent="0.4"/>
  <cols>
    <col min="1" max="1" width="3.59765625" customWidth="1"/>
    <col min="2" max="2" width="14.59765625" customWidth="1"/>
    <col min="3" max="4" width="11.59765625" customWidth="1"/>
  </cols>
  <sheetData>
    <row r="2" spans="2:4" x14ac:dyDescent="0.4">
      <c r="B2" t="s">
        <v>121</v>
      </c>
    </row>
    <row r="4" spans="2:4" x14ac:dyDescent="0.4">
      <c r="B4" t="s">
        <v>276</v>
      </c>
      <c r="C4">
        <v>2021</v>
      </c>
      <c r="D4" t="s">
        <v>277</v>
      </c>
    </row>
    <row r="5" spans="2:4" x14ac:dyDescent="0.4">
      <c r="B5" t="s">
        <v>278</v>
      </c>
      <c r="C5" s="22">
        <v>21234000</v>
      </c>
      <c r="D5" s="22">
        <v>67812000</v>
      </c>
    </row>
    <row r="6" spans="2:4" x14ac:dyDescent="0.4">
      <c r="B6" t="s">
        <v>279</v>
      </c>
      <c r="C6" s="22">
        <v>25762000</v>
      </c>
      <c r="D6" s="22">
        <v>89980000</v>
      </c>
    </row>
    <row r="7" spans="2:4" x14ac:dyDescent="0.4">
      <c r="B7" t="s">
        <v>280</v>
      </c>
      <c r="C7" s="22">
        <v>56320000</v>
      </c>
      <c r="D7" s="22">
        <v>189056000</v>
      </c>
    </row>
    <row r="8" spans="2:4" x14ac:dyDescent="0.4">
      <c r="B8" t="s">
        <v>281</v>
      </c>
      <c r="C8" s="22">
        <v>7134000</v>
      </c>
      <c r="D8" s="22">
        <v>23877000</v>
      </c>
    </row>
    <row r="9" spans="2:4" x14ac:dyDescent="0.4">
      <c r="B9" t="s">
        <v>282</v>
      </c>
      <c r="C9" s="22">
        <v>2078000</v>
      </c>
      <c r="D9" s="22">
        <v>7123000</v>
      </c>
    </row>
    <row r="10" spans="2:4" x14ac:dyDescent="0.4">
      <c r="B10" t="s">
        <v>283</v>
      </c>
      <c r="C10" s="22">
        <v>112528000</v>
      </c>
      <c r="D10" s="22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41"/>
  <sheetViews>
    <sheetView tabSelected="1" topLeftCell="A7" workbookViewId="0">
      <selection activeCell="N21" sqref="N21"/>
    </sheetView>
  </sheetViews>
  <sheetFormatPr defaultRowHeight="17.399999999999999" x14ac:dyDescent="0.4"/>
  <cols>
    <col min="2" max="3" width="10.3984375" bestFit="1" customWidth="1"/>
    <col min="6" max="6" width="10.3984375" bestFit="1" customWidth="1"/>
    <col min="8" max="8" width="9.5" bestFit="1" customWidth="1"/>
  </cols>
  <sheetData>
    <row r="1" spans="1:11" x14ac:dyDescent="0.4">
      <c r="A1" s="3" t="s">
        <v>8</v>
      </c>
      <c r="B1" s="4" t="s">
        <v>238</v>
      </c>
      <c r="H1" s="3" t="s">
        <v>16</v>
      </c>
      <c r="I1" s="4" t="s">
        <v>17</v>
      </c>
    </row>
    <row r="2" spans="1:11" x14ac:dyDescent="0.4">
      <c r="A2" s="5" t="s">
        <v>239</v>
      </c>
      <c r="B2" s="5" t="s">
        <v>240</v>
      </c>
      <c r="C2" s="5" t="s">
        <v>241</v>
      </c>
      <c r="D2" s="5" t="s">
        <v>242</v>
      </c>
      <c r="E2" s="5" t="s">
        <v>243</v>
      </c>
      <c r="F2" s="6" t="s">
        <v>244</v>
      </c>
      <c r="H2" s="5" t="s">
        <v>18</v>
      </c>
      <c r="I2" s="5" t="s">
        <v>19</v>
      </c>
      <c r="J2" s="5" t="s">
        <v>20</v>
      </c>
      <c r="K2" s="6" t="s">
        <v>237</v>
      </c>
    </row>
    <row r="3" spans="1:11" x14ac:dyDescent="0.4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_xlfn.IFS(E3&gt;=90,"수",E3&gt;=80,"우",E3&gt;=70,"미",E3&gt;=60,"양",E3&lt;60,"가")</f>
        <v>미</v>
      </c>
      <c r="H3" s="5" t="s">
        <v>21</v>
      </c>
      <c r="I3" s="5" t="s">
        <v>22</v>
      </c>
      <c r="J3" s="7">
        <v>7685</v>
      </c>
      <c r="K3" t="str">
        <f>IF(J3&gt;=LARGE($J$3:$J$12,3),"우수",IF(J3&lt;=SMALL($J$3:$J$12,3),"노력"," "))</f>
        <v>노력</v>
      </c>
    </row>
    <row r="4" spans="1:11" x14ac:dyDescent="0.4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_xlfn.IFS(E4&gt;=90,"수",E4&gt;=80,"우",E4&gt;=70,"미",E4&gt;=60,"양",E4&lt;60,"가")</f>
        <v>우</v>
      </c>
      <c r="H4" s="5" t="s">
        <v>23</v>
      </c>
      <c r="I4" s="5" t="s">
        <v>24</v>
      </c>
      <c r="J4" s="7">
        <v>8425</v>
      </c>
      <c r="K4" t="str">
        <f t="shared" ref="K4:K12" si="1">IF(J4&gt;=LARGE($J$3:$J$12,3),"우수",IF(J4&lt;=SMALL($J$3:$J$12,3),"노력"," "))</f>
        <v xml:space="preserve"> </v>
      </c>
    </row>
    <row r="5" spans="1:11" x14ac:dyDescent="0.4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_xlfn.IFS(E5&gt;=90,"수",E5&gt;=80,"우",E5&gt;=70,"미",E5&gt;=60,"양",E5&lt;60,"가")</f>
        <v>양</v>
      </c>
      <c r="H5" s="5" t="s">
        <v>25</v>
      </c>
      <c r="I5" s="5" t="s">
        <v>26</v>
      </c>
      <c r="J5" s="7">
        <v>9243</v>
      </c>
      <c r="K5" t="str">
        <f t="shared" si="1"/>
        <v>우수</v>
      </c>
    </row>
    <row r="6" spans="1:11" x14ac:dyDescent="0.4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_xlfn.IFS(E6&gt;=90,"수",E6&gt;=80,"우",E6&gt;=70,"미",E6&gt;=60,"양",E6&lt;60,"가")</f>
        <v>수</v>
      </c>
      <c r="H6" s="5" t="s">
        <v>23</v>
      </c>
      <c r="I6" s="5" t="s">
        <v>27</v>
      </c>
      <c r="J6" s="7">
        <v>7951</v>
      </c>
      <c r="K6" t="str">
        <f t="shared" si="1"/>
        <v xml:space="preserve"> </v>
      </c>
    </row>
    <row r="7" spans="1:11" x14ac:dyDescent="0.4">
      <c r="A7" s="5" t="s">
        <v>245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_xlfn.IFS(E7&gt;=90,"수",E7&gt;=80,"우",E7&gt;=70,"미",E7&gt;=60,"양",E7&lt;60,"가")</f>
        <v>가</v>
      </c>
      <c r="H7" s="5" t="s">
        <v>23</v>
      </c>
      <c r="I7" s="5" t="s">
        <v>28</v>
      </c>
      <c r="J7" s="7">
        <v>6945</v>
      </c>
      <c r="K7" t="str">
        <f t="shared" si="1"/>
        <v>노력</v>
      </c>
    </row>
    <row r="8" spans="1:11" x14ac:dyDescent="0.4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_xlfn.IFS(E8&gt;=90,"수",E8&gt;=80,"우",E8&gt;=70,"미",E8&gt;=60,"양",E8&lt;60,"가")</f>
        <v>우</v>
      </c>
      <c r="H8" s="5" t="s">
        <v>23</v>
      </c>
      <c r="I8" s="5" t="s">
        <v>29</v>
      </c>
      <c r="J8" s="7">
        <v>8126</v>
      </c>
      <c r="K8" t="str">
        <f t="shared" si="1"/>
        <v xml:space="preserve"> </v>
      </c>
    </row>
    <row r="9" spans="1:11" x14ac:dyDescent="0.4">
      <c r="A9" s="5" t="s">
        <v>246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_xlfn.IFS(E9&gt;=90,"수",E9&gt;=80,"우",E9&gt;=70,"미",E9&gt;=60,"양",E9&lt;60,"가")</f>
        <v>가</v>
      </c>
      <c r="H9" s="5" t="s">
        <v>25</v>
      </c>
      <c r="I9" s="5" t="s">
        <v>30</v>
      </c>
      <c r="J9" s="7">
        <v>9075</v>
      </c>
      <c r="K9" t="str">
        <f t="shared" si="1"/>
        <v>우수</v>
      </c>
    </row>
    <row r="10" spans="1:11" x14ac:dyDescent="0.4">
      <c r="A10" s="5" t="s">
        <v>247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_xlfn.IFS(E10&gt;=90,"수",E10&gt;=80,"우",E10&gt;=70,"미",E10&gt;=60,"양",E10&lt;60,"가")</f>
        <v>수</v>
      </c>
      <c r="H10" s="5" t="s">
        <v>23</v>
      </c>
      <c r="I10" s="5" t="s">
        <v>31</v>
      </c>
      <c r="J10" s="7">
        <v>5914</v>
      </c>
      <c r="K10" t="str">
        <f t="shared" si="1"/>
        <v>노력</v>
      </c>
    </row>
    <row r="11" spans="1:11" x14ac:dyDescent="0.4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_xlfn.IFS(E11&gt;=90,"수",E11&gt;=80,"우",E11&gt;=70,"미",E11&gt;=60,"양",E11&lt;60,"가")</f>
        <v>미</v>
      </c>
      <c r="H11" s="5" t="s">
        <v>25</v>
      </c>
      <c r="I11" s="5" t="s">
        <v>32</v>
      </c>
      <c r="J11" s="7">
        <v>8629</v>
      </c>
      <c r="K11" t="str">
        <f t="shared" si="1"/>
        <v>우수</v>
      </c>
    </row>
    <row r="12" spans="1:11" x14ac:dyDescent="0.4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_xlfn.IFS(E12&gt;=90,"수",E12&gt;=80,"우",E12&gt;=70,"미",E12&gt;=60,"양",E12&lt;60,"가")</f>
        <v>우</v>
      </c>
      <c r="H12" s="5" t="s">
        <v>21</v>
      </c>
      <c r="I12" s="5" t="s">
        <v>33</v>
      </c>
      <c r="J12" s="7">
        <v>7931</v>
      </c>
      <c r="K12" t="str">
        <f t="shared" si="1"/>
        <v xml:space="preserve"> </v>
      </c>
    </row>
    <row r="14" spans="1:11" x14ac:dyDescent="0.4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4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4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str">
        <f>CHOOSE(_xlfn.RANK.EQ(J16,$J$16:$J$23,1),"1위","2위","3위"," "," "," "," "," ")</f>
        <v xml:space="preserve"> </v>
      </c>
    </row>
    <row r="17" spans="1:11" x14ac:dyDescent="0.4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str">
        <f t="shared" ref="K17:K23" si="2">CHOOSE(_xlfn.RANK.EQ(J17,$J$16:$J$23,1),"1위","2위","3위"," "," "," "," "," ")</f>
        <v>3위</v>
      </c>
    </row>
    <row r="18" spans="1:11" x14ac:dyDescent="0.4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str">
        <f t="shared" si="2"/>
        <v xml:space="preserve"> </v>
      </c>
    </row>
    <row r="19" spans="1:11" x14ac:dyDescent="0.4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str">
        <f t="shared" si="2"/>
        <v>1위</v>
      </c>
    </row>
    <row r="20" spans="1:11" x14ac:dyDescent="0.4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str">
        <f t="shared" si="2"/>
        <v xml:space="preserve"> </v>
      </c>
    </row>
    <row r="21" spans="1:11" x14ac:dyDescent="0.4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str">
        <f t="shared" si="2"/>
        <v xml:space="preserve"> </v>
      </c>
    </row>
    <row r="22" spans="1:11" x14ac:dyDescent="0.4">
      <c r="A22" s="5" t="s">
        <v>39</v>
      </c>
      <c r="B22" s="5" t="s">
        <v>47</v>
      </c>
      <c r="C22" s="5">
        <v>78</v>
      </c>
      <c r="E22" s="5" t="s">
        <v>36</v>
      </c>
      <c r="H22" s="5" t="s">
        <v>61</v>
      </c>
      <c r="I22" s="5">
        <v>3</v>
      </c>
      <c r="J22" s="5">
        <v>14.26</v>
      </c>
      <c r="K22" s="5" t="str">
        <f t="shared" si="2"/>
        <v>2위</v>
      </c>
    </row>
    <row r="23" spans="1:11" x14ac:dyDescent="0.4">
      <c r="A23" s="14" t="s">
        <v>48</v>
      </c>
      <c r="B23" s="15"/>
      <c r="C23" s="5">
        <f>ROUNDUP(DAVERAGE(A15:C22,3,E22:E23),1)</f>
        <v>73.699999999999989</v>
      </c>
      <c r="E23" s="5" t="s">
        <v>41</v>
      </c>
      <c r="H23" s="5" t="s">
        <v>62</v>
      </c>
      <c r="I23" s="5">
        <v>3</v>
      </c>
      <c r="J23" s="5">
        <v>15.34</v>
      </c>
      <c r="K23" s="5" t="str">
        <f t="shared" si="2"/>
        <v xml:space="preserve"> </v>
      </c>
    </row>
    <row r="25" spans="1:11" x14ac:dyDescent="0.4">
      <c r="A25" s="3" t="s">
        <v>63</v>
      </c>
      <c r="B25" s="4" t="s">
        <v>64</v>
      </c>
    </row>
    <row r="26" spans="1:11" x14ac:dyDescent="0.4">
      <c r="A26" s="5" t="s">
        <v>65</v>
      </c>
      <c r="B26" s="5" t="s">
        <v>66</v>
      </c>
      <c r="C26" s="5" t="s">
        <v>67</v>
      </c>
      <c r="D26" s="5" t="s">
        <v>68</v>
      </c>
      <c r="E26" s="6" t="s">
        <v>69</v>
      </c>
      <c r="F26" s="5" t="s">
        <v>70</v>
      </c>
    </row>
    <row r="27" spans="1:11" x14ac:dyDescent="0.4">
      <c r="A27" s="5" t="s">
        <v>71</v>
      </c>
      <c r="B27" s="5" t="s">
        <v>72</v>
      </c>
      <c r="C27" s="5" t="s">
        <v>73</v>
      </c>
      <c r="D27" s="7">
        <v>205</v>
      </c>
      <c r="E27" s="7">
        <f>HLOOKUP(LEFT($B27,2),$B$39:$F$41,3,FALSE)</f>
        <v>30</v>
      </c>
      <c r="F27" s="7">
        <v>6150</v>
      </c>
    </row>
    <row r="28" spans="1:11" x14ac:dyDescent="0.4">
      <c r="A28" s="5" t="s">
        <v>74</v>
      </c>
      <c r="B28" s="5" t="s">
        <v>75</v>
      </c>
      <c r="C28" s="5" t="s">
        <v>76</v>
      </c>
      <c r="D28" s="7">
        <v>100</v>
      </c>
      <c r="E28" s="7">
        <f t="shared" ref="E28:E36" si="3">HLOOKUP(LEFT($B28,2),$B$39:$F$41,3,FALSE)</f>
        <v>120</v>
      </c>
      <c r="F28" s="7">
        <v>17500</v>
      </c>
    </row>
    <row r="29" spans="1:11" x14ac:dyDescent="0.4">
      <c r="A29" s="5" t="s">
        <v>77</v>
      </c>
      <c r="B29" s="5" t="s">
        <v>78</v>
      </c>
      <c r="C29" s="5" t="s">
        <v>76</v>
      </c>
      <c r="D29" s="7">
        <v>150</v>
      </c>
      <c r="E29" s="7">
        <f t="shared" si="3"/>
        <v>120</v>
      </c>
      <c r="F29" s="7">
        <v>26250</v>
      </c>
    </row>
    <row r="30" spans="1:11" x14ac:dyDescent="0.4">
      <c r="A30" s="5" t="s">
        <v>77</v>
      </c>
      <c r="B30" s="5" t="s">
        <v>79</v>
      </c>
      <c r="C30" s="5" t="s">
        <v>80</v>
      </c>
      <c r="D30" s="7">
        <v>105</v>
      </c>
      <c r="E30" s="7">
        <f t="shared" si="3"/>
        <v>70</v>
      </c>
      <c r="F30" s="7">
        <v>3675</v>
      </c>
    </row>
    <row r="31" spans="1:11" x14ac:dyDescent="0.4">
      <c r="A31" s="5" t="s">
        <v>77</v>
      </c>
      <c r="B31" s="5" t="s">
        <v>81</v>
      </c>
      <c r="C31" s="5" t="s">
        <v>73</v>
      </c>
      <c r="D31" s="7">
        <v>100</v>
      </c>
      <c r="E31" s="7">
        <f t="shared" si="3"/>
        <v>30</v>
      </c>
      <c r="F31" s="7">
        <v>1500</v>
      </c>
    </row>
    <row r="32" spans="1:11" x14ac:dyDescent="0.4">
      <c r="A32" s="5" t="s">
        <v>77</v>
      </c>
      <c r="B32" s="5" t="s">
        <v>82</v>
      </c>
      <c r="C32" s="5" t="s">
        <v>83</v>
      </c>
      <c r="D32" s="7">
        <v>200</v>
      </c>
      <c r="E32" s="7">
        <f t="shared" si="3"/>
        <v>130</v>
      </c>
      <c r="F32" s="7">
        <v>37200</v>
      </c>
    </row>
    <row r="33" spans="1:6" x14ac:dyDescent="0.4">
      <c r="A33" s="5" t="s">
        <v>71</v>
      </c>
      <c r="B33" s="5" t="s">
        <v>84</v>
      </c>
      <c r="C33" s="5" t="s">
        <v>83</v>
      </c>
      <c r="D33" s="7">
        <v>170</v>
      </c>
      <c r="E33" s="7">
        <f t="shared" si="3"/>
        <v>130</v>
      </c>
      <c r="F33" s="7">
        <v>31620</v>
      </c>
    </row>
    <row r="34" spans="1:6" x14ac:dyDescent="0.4">
      <c r="A34" s="5" t="s">
        <v>74</v>
      </c>
      <c r="B34" s="5" t="s">
        <v>85</v>
      </c>
      <c r="C34" s="5" t="s">
        <v>86</v>
      </c>
      <c r="D34" s="7">
        <v>150</v>
      </c>
      <c r="E34" s="7">
        <f t="shared" si="3"/>
        <v>35</v>
      </c>
      <c r="F34" s="7">
        <v>3000</v>
      </c>
    </row>
    <row r="35" spans="1:6" x14ac:dyDescent="0.4">
      <c r="A35" s="5" t="s">
        <v>77</v>
      </c>
      <c r="B35" s="5" t="s">
        <v>87</v>
      </c>
      <c r="C35" s="5" t="s">
        <v>86</v>
      </c>
      <c r="D35" s="7">
        <v>220</v>
      </c>
      <c r="E35" s="7">
        <f t="shared" si="3"/>
        <v>35</v>
      </c>
      <c r="F35" s="7">
        <v>4400</v>
      </c>
    </row>
    <row r="36" spans="1:6" x14ac:dyDescent="0.4">
      <c r="A36" s="5" t="s">
        <v>71</v>
      </c>
      <c r="B36" s="5" t="s">
        <v>88</v>
      </c>
      <c r="C36" s="5" t="s">
        <v>73</v>
      </c>
      <c r="D36" s="7">
        <v>110</v>
      </c>
      <c r="E36" s="7">
        <f t="shared" si="3"/>
        <v>30</v>
      </c>
      <c r="F36" s="7">
        <v>1650</v>
      </c>
    </row>
    <row r="38" spans="1:6" x14ac:dyDescent="0.4">
      <c r="A38" t="s">
        <v>89</v>
      </c>
    </row>
    <row r="39" spans="1:6" x14ac:dyDescent="0.4">
      <c r="A39" s="5" t="s">
        <v>90</v>
      </c>
      <c r="B39" s="5" t="s">
        <v>91</v>
      </c>
      <c r="C39" s="5" t="s">
        <v>92</v>
      </c>
      <c r="D39" s="5" t="s">
        <v>93</v>
      </c>
      <c r="E39" s="5" t="s">
        <v>94</v>
      </c>
      <c r="F39" s="5" t="s">
        <v>95</v>
      </c>
    </row>
    <row r="40" spans="1:6" x14ac:dyDescent="0.4">
      <c r="A40" s="5" t="s">
        <v>67</v>
      </c>
      <c r="B40" s="5" t="s">
        <v>73</v>
      </c>
      <c r="C40" s="5" t="s">
        <v>76</v>
      </c>
      <c r="D40" s="5" t="s">
        <v>80</v>
      </c>
      <c r="E40" s="5" t="s">
        <v>86</v>
      </c>
      <c r="F40" s="5" t="s">
        <v>83</v>
      </c>
    </row>
    <row r="41" spans="1:6" x14ac:dyDescent="0.4">
      <c r="A41" s="5" t="s">
        <v>69</v>
      </c>
      <c r="B41" s="5">
        <v>30</v>
      </c>
      <c r="C41" s="5">
        <v>120</v>
      </c>
      <c r="D41" s="5">
        <v>70</v>
      </c>
      <c r="E41" s="5">
        <v>35</v>
      </c>
      <c r="F41" s="5">
        <v>130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workbookViewId="0">
      <selection activeCell="N6" sqref="N6"/>
    </sheetView>
  </sheetViews>
  <sheetFormatPr defaultRowHeight="17.399999999999999" outlineLevelRow="3" x14ac:dyDescent="0.4"/>
  <cols>
    <col min="3" max="3" width="12.296875" bestFit="1" customWidth="1"/>
    <col min="4" max="10" width="7.59765625" customWidth="1"/>
  </cols>
  <sheetData>
    <row r="1" spans="1:10" ht="21" x14ac:dyDescent="0.4">
      <c r="A1" s="16" t="s">
        <v>122</v>
      </c>
      <c r="B1" s="16"/>
      <c r="C1" s="16"/>
      <c r="D1" s="16"/>
      <c r="E1" s="16"/>
      <c r="F1" s="16"/>
      <c r="G1" s="16"/>
      <c r="H1" s="16"/>
      <c r="I1" s="16"/>
      <c r="J1" s="16"/>
    </row>
    <row r="3" spans="1:10" x14ac:dyDescent="0.4">
      <c r="A3" s="27" t="s">
        <v>123</v>
      </c>
      <c r="B3" s="27" t="s">
        <v>19</v>
      </c>
      <c r="C3" s="27" t="s">
        <v>124</v>
      </c>
      <c r="D3" s="27" t="s">
        <v>125</v>
      </c>
      <c r="E3" s="27" t="s">
        <v>126</v>
      </c>
      <c r="F3" s="27" t="s">
        <v>127</v>
      </c>
      <c r="G3" s="27" t="s">
        <v>128</v>
      </c>
      <c r="H3" s="27" t="s">
        <v>129</v>
      </c>
      <c r="I3" s="27" t="s">
        <v>130</v>
      </c>
      <c r="J3" s="27" t="s">
        <v>131</v>
      </c>
    </row>
    <row r="4" spans="1:10" outlineLevel="3" x14ac:dyDescent="0.4">
      <c r="A4" s="5" t="s">
        <v>136</v>
      </c>
      <c r="B4" s="5" t="s">
        <v>137</v>
      </c>
      <c r="C4" s="5" t="s">
        <v>138</v>
      </c>
      <c r="D4" s="5" t="s">
        <v>135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4">
      <c r="A5" s="5" t="s">
        <v>144</v>
      </c>
      <c r="B5" s="5" t="s">
        <v>145</v>
      </c>
      <c r="C5" s="5" t="s">
        <v>138</v>
      </c>
      <c r="D5" s="5" t="s">
        <v>135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4">
      <c r="A6" s="5"/>
      <c r="B6" s="5"/>
      <c r="C6" s="5"/>
      <c r="D6" s="23" t="s">
        <v>288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4">
      <c r="A7" s="5" t="s">
        <v>139</v>
      </c>
      <c r="B7" s="5" t="s">
        <v>140</v>
      </c>
      <c r="C7" s="5" t="s">
        <v>138</v>
      </c>
      <c r="D7" s="5" t="s">
        <v>141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4">
      <c r="A8" s="5"/>
      <c r="B8" s="5"/>
      <c r="C8" s="5"/>
      <c r="D8" s="23" t="s">
        <v>289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4">
      <c r="A9" s="5"/>
      <c r="B9" s="5"/>
      <c r="C9" s="23" t="s">
        <v>284</v>
      </c>
      <c r="D9" s="5"/>
      <c r="E9" s="26">
        <f>SUBTOTAL(1,E4:E7)</f>
        <v>24.666666666666668</v>
      </c>
      <c r="F9" s="26">
        <f>SUBTOTAL(1,F4:F7)</f>
        <v>35.666666666666664</v>
      </c>
      <c r="G9" s="5"/>
      <c r="H9" s="5"/>
      <c r="I9" s="5"/>
      <c r="J9" s="5"/>
    </row>
    <row r="10" spans="1:10" outlineLevel="3" x14ac:dyDescent="0.4">
      <c r="A10" s="5" t="s">
        <v>132</v>
      </c>
      <c r="B10" s="5" t="s">
        <v>133</v>
      </c>
      <c r="C10" s="5" t="s">
        <v>134</v>
      </c>
      <c r="D10" s="5" t="s">
        <v>135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4">
      <c r="A11" s="5" t="s">
        <v>151</v>
      </c>
      <c r="B11" s="5" t="s">
        <v>152</v>
      </c>
      <c r="C11" s="5" t="s">
        <v>134</v>
      </c>
      <c r="D11" s="5" t="s">
        <v>135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4">
      <c r="A12" s="5"/>
      <c r="B12" s="5"/>
      <c r="C12" s="5"/>
      <c r="D12" s="23" t="s">
        <v>288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4">
      <c r="A13" s="5" t="s">
        <v>142</v>
      </c>
      <c r="B13" s="5" t="s">
        <v>143</v>
      </c>
      <c r="C13" s="5" t="s">
        <v>134</v>
      </c>
      <c r="D13" s="5" t="s">
        <v>141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4">
      <c r="A14" s="5"/>
      <c r="B14" s="5"/>
      <c r="C14" s="5"/>
      <c r="D14" s="23" t="s">
        <v>289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4">
      <c r="A15" s="5"/>
      <c r="B15" s="5"/>
      <c r="C15" s="23" t="s">
        <v>285</v>
      </c>
      <c r="D15" s="5"/>
      <c r="E15" s="26">
        <f>SUBTOTAL(1,E10:E13)</f>
        <v>27</v>
      </c>
      <c r="F15" s="26">
        <f>SUBTOTAL(1,F10:F13)</f>
        <v>32.666666666666664</v>
      </c>
      <c r="G15" s="5"/>
      <c r="H15" s="5"/>
      <c r="I15" s="5"/>
      <c r="J15" s="5"/>
    </row>
    <row r="16" spans="1:10" outlineLevel="3" x14ac:dyDescent="0.4">
      <c r="A16" s="5" t="s">
        <v>146</v>
      </c>
      <c r="B16" s="5" t="s">
        <v>147</v>
      </c>
      <c r="C16" s="5" t="s">
        <v>148</v>
      </c>
      <c r="D16" s="5" t="s">
        <v>135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4">
      <c r="A17" s="5" t="s">
        <v>153</v>
      </c>
      <c r="B17" s="5" t="s">
        <v>154</v>
      </c>
      <c r="C17" s="5" t="s">
        <v>148</v>
      </c>
      <c r="D17" s="5" t="s">
        <v>135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4">
      <c r="A18" s="5"/>
      <c r="B18" s="5"/>
      <c r="C18" s="5"/>
      <c r="D18" s="23" t="s">
        <v>288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4">
      <c r="A19" s="5" t="s">
        <v>149</v>
      </c>
      <c r="B19" s="5" t="s">
        <v>150</v>
      </c>
      <c r="C19" s="5" t="s">
        <v>148</v>
      </c>
      <c r="D19" s="5" t="s">
        <v>141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4">
      <c r="A20" s="5" t="s">
        <v>155</v>
      </c>
      <c r="B20" s="5" t="s">
        <v>156</v>
      </c>
      <c r="C20" s="5" t="s">
        <v>148</v>
      </c>
      <c r="D20" s="5" t="s">
        <v>141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4">
      <c r="A21" s="17"/>
      <c r="B21" s="17"/>
      <c r="C21" s="17"/>
      <c r="D21" s="24" t="s">
        <v>289</v>
      </c>
      <c r="E21" s="17"/>
      <c r="F21" s="17"/>
      <c r="G21" s="17">
        <f>SUBTOTAL(9,G19:G20)</f>
        <v>18</v>
      </c>
      <c r="H21" s="17">
        <f>SUBTOTAL(9,H19:H20)</f>
        <v>36</v>
      </c>
      <c r="I21" s="17"/>
      <c r="J21" s="17"/>
    </row>
    <row r="22" spans="1:10" outlineLevel="1" x14ac:dyDescent="0.4">
      <c r="A22" s="17"/>
      <c r="B22" s="17"/>
      <c r="C22" s="24" t="s">
        <v>286</v>
      </c>
      <c r="D22" s="17"/>
      <c r="E22" s="25">
        <f>SUBTOTAL(1,E16:E20)</f>
        <v>27.25</v>
      </c>
      <c r="F22" s="25">
        <f>SUBTOTAL(1,F16:F20)</f>
        <v>35</v>
      </c>
      <c r="G22" s="17"/>
      <c r="H22" s="17"/>
      <c r="I22" s="17"/>
      <c r="J22" s="17"/>
    </row>
    <row r="23" spans="1:10" x14ac:dyDescent="0.4">
      <c r="A23" s="17"/>
      <c r="B23" s="17"/>
      <c r="C23" s="24"/>
      <c r="D23" s="24" t="s">
        <v>290</v>
      </c>
      <c r="E23" s="17"/>
      <c r="F23" s="17"/>
      <c r="G23" s="17">
        <f>SUBTOTAL(9,G4:G20)</f>
        <v>81</v>
      </c>
      <c r="H23" s="17">
        <f>SUBTOTAL(9,H4:H20)</f>
        <v>175</v>
      </c>
      <c r="I23" s="17"/>
      <c r="J23" s="17"/>
    </row>
    <row r="24" spans="1:10" x14ac:dyDescent="0.4">
      <c r="A24" s="17"/>
      <c r="B24" s="17"/>
      <c r="C24" s="24" t="s">
        <v>287</v>
      </c>
      <c r="D24" s="17"/>
      <c r="E24" s="25">
        <f>SUBTOTAL(1,E4:E20)</f>
        <v>26.4</v>
      </c>
      <c r="F24" s="25">
        <f>SUBTOTAL(1,F4:F20)</f>
        <v>34.5</v>
      </c>
      <c r="G24" s="17"/>
      <c r="H24" s="17"/>
      <c r="I24" s="17"/>
      <c r="J24" s="17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A3" sqref="A3:F15"/>
    </sheetView>
  </sheetViews>
  <sheetFormatPr defaultRowHeight="17.399999999999999" x14ac:dyDescent="0.4"/>
  <cols>
    <col min="5" max="5" width="10.3984375" bestFit="1" customWidth="1"/>
    <col min="6" max="6" width="13.8984375" bestFit="1" customWidth="1"/>
  </cols>
  <sheetData>
    <row r="1" spans="1:6" ht="21" x14ac:dyDescent="0.4">
      <c r="A1" s="16" t="s">
        <v>157</v>
      </c>
      <c r="B1" s="16"/>
      <c r="C1" s="16"/>
      <c r="D1" s="16"/>
      <c r="E1" s="16"/>
      <c r="F1" s="16"/>
    </row>
    <row r="3" spans="1:6" x14ac:dyDescent="0.4">
      <c r="A3" s="5" t="s">
        <v>0</v>
      </c>
      <c r="B3" s="5" t="s">
        <v>158</v>
      </c>
      <c r="C3" s="5" t="s">
        <v>18</v>
      </c>
      <c r="D3" s="5" t="s">
        <v>2</v>
      </c>
      <c r="E3" s="5" t="s">
        <v>159</v>
      </c>
      <c r="F3" s="5" t="s">
        <v>160</v>
      </c>
    </row>
    <row r="4" spans="1:6" x14ac:dyDescent="0.4">
      <c r="A4" s="5" t="s">
        <v>161</v>
      </c>
      <c r="B4" s="5" t="s">
        <v>162</v>
      </c>
      <c r="C4" s="5" t="s">
        <v>163</v>
      </c>
      <c r="D4" s="5" t="s">
        <v>4</v>
      </c>
      <c r="E4" s="10" t="s">
        <v>164</v>
      </c>
      <c r="F4" s="5" t="s">
        <v>165</v>
      </c>
    </row>
    <row r="5" spans="1:6" x14ac:dyDescent="0.4">
      <c r="A5" s="5" t="s">
        <v>185</v>
      </c>
      <c r="B5" s="5" t="s">
        <v>186</v>
      </c>
      <c r="C5" s="5" t="s">
        <v>163</v>
      </c>
      <c r="D5" s="5" t="s">
        <v>3</v>
      </c>
      <c r="E5" s="5" t="s">
        <v>187</v>
      </c>
      <c r="F5" s="5" t="s">
        <v>188</v>
      </c>
    </row>
    <row r="6" spans="1:6" x14ac:dyDescent="0.4">
      <c r="A6" s="5" t="s">
        <v>197</v>
      </c>
      <c r="B6" s="5" t="s">
        <v>198</v>
      </c>
      <c r="C6" s="5" t="s">
        <v>163</v>
      </c>
      <c r="D6" s="9" t="s">
        <v>5</v>
      </c>
      <c r="E6" s="5" t="s">
        <v>199</v>
      </c>
      <c r="F6" s="5" t="s">
        <v>200</v>
      </c>
    </row>
    <row r="7" spans="1:6" x14ac:dyDescent="0.4">
      <c r="A7" s="5" t="s">
        <v>181</v>
      </c>
      <c r="B7" s="5" t="s">
        <v>182</v>
      </c>
      <c r="C7" s="5" t="s">
        <v>168</v>
      </c>
      <c r="D7" s="5" t="s">
        <v>6</v>
      </c>
      <c r="E7" s="11" t="s">
        <v>183</v>
      </c>
      <c r="F7" s="5" t="s">
        <v>184</v>
      </c>
    </row>
    <row r="8" spans="1:6" x14ac:dyDescent="0.4">
      <c r="A8" s="5" t="s">
        <v>193</v>
      </c>
      <c r="B8" s="5" t="s">
        <v>194</v>
      </c>
      <c r="C8" s="5" t="s">
        <v>168</v>
      </c>
      <c r="D8" s="5" t="s">
        <v>3</v>
      </c>
      <c r="E8" s="11" t="s">
        <v>195</v>
      </c>
      <c r="F8" s="5" t="s">
        <v>196</v>
      </c>
    </row>
    <row r="9" spans="1:6" x14ac:dyDescent="0.4">
      <c r="A9" s="5" t="s">
        <v>166</v>
      </c>
      <c r="B9" s="5" t="s">
        <v>167</v>
      </c>
      <c r="C9" s="5" t="s">
        <v>168</v>
      </c>
      <c r="D9" s="8" t="s">
        <v>5</v>
      </c>
      <c r="E9" s="5" t="s">
        <v>169</v>
      </c>
      <c r="F9" s="5" t="s">
        <v>170</v>
      </c>
    </row>
    <row r="10" spans="1:6" x14ac:dyDescent="0.4">
      <c r="A10" s="5" t="s">
        <v>176</v>
      </c>
      <c r="B10" s="5" t="s">
        <v>177</v>
      </c>
      <c r="C10" s="5" t="s">
        <v>178</v>
      </c>
      <c r="D10" s="5" t="s">
        <v>4</v>
      </c>
      <c r="E10" s="11" t="s">
        <v>179</v>
      </c>
      <c r="F10" s="5" t="s">
        <v>180</v>
      </c>
    </row>
    <row r="11" spans="1:6" x14ac:dyDescent="0.4">
      <c r="A11" s="5" t="s">
        <v>189</v>
      </c>
      <c r="B11" s="5" t="s">
        <v>190</v>
      </c>
      <c r="C11" s="5" t="s">
        <v>178</v>
      </c>
      <c r="D11" s="5" t="s">
        <v>3</v>
      </c>
      <c r="E11" s="5" t="s">
        <v>191</v>
      </c>
      <c r="F11" s="5" t="s">
        <v>192</v>
      </c>
    </row>
    <row r="12" spans="1:6" x14ac:dyDescent="0.4">
      <c r="A12" s="5" t="s">
        <v>205</v>
      </c>
      <c r="B12" s="5" t="s">
        <v>206</v>
      </c>
      <c r="C12" s="5" t="s">
        <v>178</v>
      </c>
      <c r="D12" s="9" t="s">
        <v>5</v>
      </c>
      <c r="E12" s="5" t="s">
        <v>207</v>
      </c>
      <c r="F12" s="5" t="s">
        <v>208</v>
      </c>
    </row>
    <row r="13" spans="1:6" x14ac:dyDescent="0.4">
      <c r="A13" s="5" t="s">
        <v>209</v>
      </c>
      <c r="B13" s="5" t="s">
        <v>210</v>
      </c>
      <c r="C13" s="5" t="s">
        <v>173</v>
      </c>
      <c r="D13" s="5" t="s">
        <v>4</v>
      </c>
      <c r="E13" s="11" t="s">
        <v>211</v>
      </c>
      <c r="F13" s="5" t="s">
        <v>212</v>
      </c>
    </row>
    <row r="14" spans="1:6" x14ac:dyDescent="0.4">
      <c r="A14" s="5" t="s">
        <v>171</v>
      </c>
      <c r="B14" s="5" t="s">
        <v>172</v>
      </c>
      <c r="C14" s="5" t="s">
        <v>173</v>
      </c>
      <c r="D14" s="5" t="s">
        <v>3</v>
      </c>
      <c r="E14" s="5" t="s">
        <v>174</v>
      </c>
      <c r="F14" s="5" t="s">
        <v>175</v>
      </c>
    </row>
    <row r="15" spans="1:6" x14ac:dyDescent="0.4">
      <c r="A15" s="5" t="s">
        <v>201</v>
      </c>
      <c r="B15" s="5" t="s">
        <v>202</v>
      </c>
      <c r="C15" s="5" t="s">
        <v>173</v>
      </c>
      <c r="D15" s="5" t="s">
        <v>3</v>
      </c>
      <c r="E15" s="5" t="s">
        <v>203</v>
      </c>
      <c r="F15" s="5" t="s">
        <v>204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workbookViewId="0">
      <selection activeCell="I9" sqref="I9"/>
    </sheetView>
  </sheetViews>
  <sheetFormatPr defaultRowHeight="17.399999999999999" x14ac:dyDescent="0.4"/>
  <cols>
    <col min="1" max="2" width="10.19921875" bestFit="1" customWidth="1"/>
    <col min="3" max="3" width="9.09765625" bestFit="1" customWidth="1"/>
    <col min="4" max="4" width="12.296875" bestFit="1" customWidth="1"/>
    <col min="5" max="5" width="10.796875" bestFit="1" customWidth="1"/>
    <col min="6" max="6" width="9.69921875" bestFit="1" customWidth="1"/>
    <col min="7" max="7" width="10.796875" bestFit="1" customWidth="1"/>
  </cols>
  <sheetData>
    <row r="1" spans="1:7" ht="21" x14ac:dyDescent="0.4">
      <c r="A1" s="16" t="s">
        <v>213</v>
      </c>
      <c r="B1" s="16"/>
      <c r="C1" s="16"/>
      <c r="D1" s="16"/>
      <c r="E1" s="16"/>
      <c r="F1" s="16"/>
      <c r="G1" s="16"/>
    </row>
    <row r="3" spans="1:7" x14ac:dyDescent="0.4">
      <c r="A3" s="5" t="s">
        <v>214</v>
      </c>
      <c r="B3" s="5" t="s">
        <v>215</v>
      </c>
      <c r="C3" s="5" t="s">
        <v>69</v>
      </c>
      <c r="D3" s="5" t="s">
        <v>216</v>
      </c>
      <c r="E3" s="5" t="s">
        <v>217</v>
      </c>
      <c r="F3" s="5" t="s">
        <v>218</v>
      </c>
      <c r="G3" s="5" t="s">
        <v>219</v>
      </c>
    </row>
    <row r="4" spans="1:7" x14ac:dyDescent="0.4">
      <c r="A4" s="5" t="s">
        <v>220</v>
      </c>
      <c r="B4" s="12">
        <v>937</v>
      </c>
      <c r="C4" s="28">
        <v>400</v>
      </c>
      <c r="D4" s="28">
        <v>374800</v>
      </c>
      <c r="E4" s="28">
        <v>196770</v>
      </c>
      <c r="F4" s="28">
        <v>20000</v>
      </c>
      <c r="G4" s="28">
        <f>D4-(E4+F4)</f>
        <v>158030</v>
      </c>
    </row>
    <row r="5" spans="1:7" x14ac:dyDescent="0.4">
      <c r="A5" s="5" t="s">
        <v>221</v>
      </c>
      <c r="B5" s="12">
        <v>3456</v>
      </c>
      <c r="C5" s="28">
        <v>300</v>
      </c>
      <c r="D5" s="28">
        <v>1036800</v>
      </c>
      <c r="E5" s="28">
        <v>691200</v>
      </c>
      <c r="F5" s="28">
        <v>20000</v>
      </c>
      <c r="G5" s="28">
        <f t="shared" ref="G5:G9" si="0">D5-(E5+F5)</f>
        <v>325600</v>
      </c>
    </row>
    <row r="6" spans="1:7" x14ac:dyDescent="0.4">
      <c r="A6" s="5" t="s">
        <v>222</v>
      </c>
      <c r="B6" s="12">
        <v>2560</v>
      </c>
      <c r="C6" s="28">
        <v>300</v>
      </c>
      <c r="D6" s="28">
        <v>768000</v>
      </c>
      <c r="E6" s="28">
        <v>460800</v>
      </c>
      <c r="F6" s="28">
        <v>25000</v>
      </c>
      <c r="G6" s="28">
        <f t="shared" si="0"/>
        <v>282200</v>
      </c>
    </row>
    <row r="7" spans="1:7" x14ac:dyDescent="0.4">
      <c r="A7" s="5" t="s">
        <v>223</v>
      </c>
      <c r="B7" s="12">
        <v>1867</v>
      </c>
      <c r="C7" s="28">
        <v>300</v>
      </c>
      <c r="D7" s="28">
        <v>560100</v>
      </c>
      <c r="E7" s="28">
        <v>317390</v>
      </c>
      <c r="F7" s="28">
        <v>25000</v>
      </c>
      <c r="G7" s="28">
        <f t="shared" si="0"/>
        <v>217710</v>
      </c>
    </row>
    <row r="8" spans="1:7" x14ac:dyDescent="0.4">
      <c r="A8" s="5" t="s">
        <v>224</v>
      </c>
      <c r="B8" s="12">
        <v>436</v>
      </c>
      <c r="C8" s="28">
        <v>300</v>
      </c>
      <c r="D8" s="28">
        <v>130800</v>
      </c>
      <c r="E8" s="28">
        <v>78480</v>
      </c>
      <c r="F8" s="28">
        <v>27000</v>
      </c>
      <c r="G8" s="28">
        <f t="shared" si="0"/>
        <v>25320</v>
      </c>
    </row>
    <row r="9" spans="1:7" x14ac:dyDescent="0.4">
      <c r="A9" s="5" t="s">
        <v>225</v>
      </c>
      <c r="B9" s="12">
        <v>353</v>
      </c>
      <c r="C9" s="28">
        <v>300</v>
      </c>
      <c r="D9" s="28">
        <v>105900</v>
      </c>
      <c r="E9" s="28">
        <v>63540</v>
      </c>
      <c r="F9" s="28">
        <v>25000</v>
      </c>
      <c r="G9" s="28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0</xdr:colOff>
                    <xdr:row>10</xdr:row>
                    <xdr:rowOff>0</xdr:rowOff>
                  </from>
                  <to>
                    <xdr:col>1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workbookViewId="0">
      <selection activeCell="N19" sqref="N19"/>
    </sheetView>
  </sheetViews>
  <sheetFormatPr defaultRowHeight="17.399999999999999" x14ac:dyDescent="0.4"/>
  <cols>
    <col min="2" max="2" width="10.3984375" bestFit="1" customWidth="1"/>
  </cols>
  <sheetData>
    <row r="1" spans="1:6" ht="21" x14ac:dyDescent="0.4">
      <c r="A1" s="16" t="s">
        <v>226</v>
      </c>
      <c r="B1" s="16"/>
      <c r="C1" s="16"/>
      <c r="D1" s="16"/>
      <c r="E1" s="16"/>
      <c r="F1" s="16"/>
    </row>
    <row r="3" spans="1:6" x14ac:dyDescent="0.4">
      <c r="A3" s="5" t="s">
        <v>54</v>
      </c>
      <c r="B3" s="5" t="s">
        <v>227</v>
      </c>
      <c r="C3" s="5" t="s">
        <v>228</v>
      </c>
      <c r="D3" s="5" t="s">
        <v>229</v>
      </c>
      <c r="E3" s="5" t="s">
        <v>230</v>
      </c>
      <c r="F3" s="5" t="s">
        <v>131</v>
      </c>
    </row>
    <row r="4" spans="1:6" x14ac:dyDescent="0.4">
      <c r="A4" s="5">
        <v>1</v>
      </c>
      <c r="B4" s="5" t="s">
        <v>231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4">
      <c r="A5" s="5">
        <v>2</v>
      </c>
      <c r="B5" s="5" t="s">
        <v>232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4">
      <c r="A6" s="5">
        <v>3</v>
      </c>
      <c r="B6" s="5" t="s">
        <v>233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4">
      <c r="A7" s="5">
        <v>4</v>
      </c>
      <c r="B7" s="5" t="s">
        <v>234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4">
      <c r="A8" s="5">
        <v>5</v>
      </c>
      <c r="B8" s="5" t="s">
        <v>235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4">
      <c r="A9" s="5">
        <v>12</v>
      </c>
      <c r="B9" s="5" t="s">
        <v>236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유정민</cp:lastModifiedBy>
  <dcterms:created xsi:type="dcterms:W3CDTF">2023-04-27T08:01:32Z</dcterms:created>
  <dcterms:modified xsi:type="dcterms:W3CDTF">2026-07-02T07:52:19Z</dcterms:modified>
</cp:coreProperties>
</file>