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B198501-1A4B-4F62-BD7D-60626FBBC50B}" xr6:coauthVersionLast="47" xr6:coauthVersionMax="47" xr10:uidLastSave="{00000000-0000-0000-0000-000000000000}"/>
  <bookViews>
    <workbookView xWindow="-120" yWindow="-120" windowWidth="29040" windowHeight="1584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4" i="7"/>
  <c r="K17" i="9"/>
  <c r="K18" i="9"/>
  <c r="K19" i="9"/>
  <c r="K20" i="9"/>
  <c r="K21" i="9"/>
  <c r="K22" i="9"/>
  <c r="K23" i="9"/>
  <c r="K16" i="9"/>
  <c r="F4" i="9" a="1"/>
  <c r="F4" i="9" s="1"/>
  <c r="F5" i="9" a="1"/>
  <c r="F5" i="9"/>
  <c r="F6" i="9" a="1"/>
  <c r="F6" i="9" s="1"/>
  <c r="F7" i="9" a="1"/>
  <c r="F7" i="9" s="1"/>
  <c r="F8" i="9" a="1"/>
  <c r="F8" i="9" s="1"/>
  <c r="F9" i="9" a="1"/>
  <c r="F9" i="9"/>
  <c r="F10" i="9" a="1"/>
  <c r="F10" i="9" s="1"/>
  <c r="F11" i="9" a="1"/>
  <c r="F11" i="9"/>
  <c r="F12" i="9" a="1"/>
  <c r="F12" i="9" s="1"/>
  <c r="F3" i="9" a="1"/>
  <c r="F3" i="9" s="1"/>
  <c r="E28" i="9"/>
  <c r="E29" i="9"/>
  <c r="E30" i="9"/>
  <c r="E31" i="9"/>
  <c r="E32" i="9"/>
  <c r="E33" i="9"/>
  <c r="E34" i="9"/>
  <c r="E35" i="9"/>
  <c r="E27" i="9"/>
  <c r="C23" i="9"/>
  <c r="K4" i="9"/>
  <c r="K5" i="9"/>
  <c r="K6" i="9"/>
  <c r="K7" i="9"/>
  <c r="K8" i="9"/>
  <c r="K9" i="9"/>
  <c r="K10" i="9"/>
  <c r="K11" i="9"/>
  <c r="K12" i="9"/>
  <c r="K3" i="9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E9" i="8"/>
  <c r="E24" i="8" s="1"/>
  <c r="E12" i="9"/>
  <c r="E11" i="9"/>
  <c r="E10" i="9"/>
  <c r="E9" i="9"/>
  <c r="E8" i="9"/>
  <c r="E7" i="9"/>
  <c r="E6" i="9"/>
  <c r="E5" i="9"/>
  <c r="E4" i="9"/>
  <c r="E3" i="9"/>
  <c r="F24" i="8" l="1"/>
  <c r="I4" i="8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1" authorId="0" shapeId="0" xr:uid="{0AF1492E-3796-4060-94AB-D119D75F5BAC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<sst xmlns="http://schemas.openxmlformats.org/spreadsheetml/2006/main" count="357" uniqueCount="282">
  <si>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</si>
  <si>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</si>
  <si>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</si>
  <si>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</si>
  <si>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</si>
  <si>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</si>
  <si>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</si>
  <si>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</si>
  <si>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</si>
  <si>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</si>
  <si>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</si>
  <si>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</si>
  <si>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</si>
  <si>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</si>
  <si>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</si>
  <si>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</si>
  <si>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</si>
  <si>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</si>
  <si>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</si>
  <si>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</si>
  <si>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</si>
  <si>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</si>
  <si>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</si>
  <si>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</si>
  <si>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</si>
  <si>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</si>
  <si>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</si>
  <si>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</si>
  <si>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</si>
  <si>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</si>
  <si>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</si>
  <si>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</si>
  <si>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</si>
  <si>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</si>
  <si>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</si>
  <si>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</si>
  <si>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</si>
  <si>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</si>
  <si>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</si>
  <si>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</si>
  <si>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</si>
  <si>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</si>
  <si>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</si>
  <si>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</si>
  <si>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</si>
  <si>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</si>
  <si>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</si>
  <si>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</si>
  <si>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</si>
  <si>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</si>
  <si>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</si>
  <si>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</si>
  <si>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</si>
  <si>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</si>
  <si>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</si>
  <si>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</si>
  <si>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</si>
  <si>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</si>
  <si>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</si>
  <si>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</si>
  <si>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</si>
  <si>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</si>
  <si>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</si>
  <si>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</si>
  <si>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단가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</si>
  <si>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</si>
  <si>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</si>
  <si>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</si>
  <si>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</si>
  <si>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</si>
  <si>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</si>
  <si>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</si>
  <si>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</si>
  <si>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</si>
  <si>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</si>
  <si>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</si>
  <si>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</si>
  <si>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</si>
  <si>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</si>
  <si>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</si>
  <si>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</si>
  <si>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</si>
  <si>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</si>
  <si>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</si>
  <si>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</si>
  <si>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</si>
  <si>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</si>
  <si>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</si>
  <si>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</si>
  <si>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</si>
  <si>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</si>
  <si>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</si>
  <si>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</si>
  <si>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</si>
  <si>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</si>
  <si>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</si>
  <si>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</si>
  <si>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</si>
  <si>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</si>
  <si>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</si>
  <si>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</si>
  <si>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</si>
  <si>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</si>
  <si>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</si>
  <si>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</si>
  <si>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</si>
  <si>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</si>
  <si>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</si>
  <si>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</si>
  <si>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</si>
  <si>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</si>
  <si>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</si>
  <si>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</si>
  <si>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</si>
  <si>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</si>
  <si>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</si>
  <si>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</si>
  <si>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</si>
  <si>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</si>
  <si>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</si>
  <si>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</si>
  <si>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</si>
  <si>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</si>
  <si>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</si>
  <si>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</si>
  <si>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</si>
  <si>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</si>
  <si>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</si>
  <si>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</si>
  <si>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</si>
  <si>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</si>
  <si>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</si>
  <si>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</si>
  <si>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</si>
  <si>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</si>
  <si>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</si>
  <si>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</si>
  <si>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</si>
  <si>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</si>
  <si>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</si>
  <si>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</si>
  <si>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</si>
  <si>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</si>
  <si>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</si>
  <si>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</si>
  <si>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</si>
  <si>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</si>
  <si>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</si>
  <si>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</si>
  <si>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</si>
  <si>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</si>
  <si>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</si>
  <si>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</si>
  <si>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</si>
  <si>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</si>
  <si>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</si>
  <si>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</si>
  <si>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</si>
  <si>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</si>
  <si>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</si>
  <si>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</si>
  <si>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</si>
  <si>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</si>
  <si>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</si>
  <si>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</si>
  <si>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</si>
  <si>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</si>
  <si>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</si>
  <si>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</si>
  <si>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</si>
  <si>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</si>
  <si>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</si>
  <si>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</si>
  <si>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</si>
  <si>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</si>
  <si>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</si>
  <si>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</si>
  <si>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</si>
  <si>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</si>
  <si>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</si>
  <si>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</si>
  <si>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</si>
  <si>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</si>
  <si>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</si>
  <si>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</si>
  <si>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</si>
  <si>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</si>
  <si>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</si>
  <si>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</si>
  <si>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</si>
  <si>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</si>
  <si>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</si>
  <si>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</si>
  <si>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</si>
  <si>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</si>
  <si>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</si>
  <si>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</si>
  <si>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</si>
  <si>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</si>
  <si>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</si>
  <si>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</si>
  <si>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</si>
  <si>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</si>
  <si>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</si>
  <si>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</si>
  <si>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</si>
  <si>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</si>
  <si>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</si>
  <si>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</si>
  <si>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</si>
  <si>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</si>
  <si>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</si>
  <si>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</si>
  <si>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</si>
  <si>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</si>
  <si>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</si>
  <si>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급여지급현황</t>
    <phoneticPr fontId="1" type="noConversion"/>
  </si>
  <si>
    <t>사원명</t>
    <phoneticPr fontId="1" type="noConversion"/>
  </si>
  <si>
    <t>성별</t>
    <phoneticPr fontId="1" type="noConversion"/>
  </si>
  <si>
    <t>기본급</t>
    <phoneticPr fontId="1" type="noConversion"/>
  </si>
  <si>
    <t>실적</t>
    <phoneticPr fontId="1" type="noConversion"/>
  </si>
  <si>
    <t>실수령액</t>
    <phoneticPr fontId="1" type="noConversion"/>
  </si>
  <si>
    <t>이권식</t>
    <phoneticPr fontId="1" type="noConversion"/>
  </si>
  <si>
    <t>남</t>
    <phoneticPr fontId="1" type="noConversion"/>
  </si>
  <si>
    <t>유경아</t>
    <phoneticPr fontId="1" type="noConversion"/>
  </si>
  <si>
    <t>고진영</t>
    <phoneticPr fontId="1" type="noConversion"/>
  </si>
  <si>
    <t>여</t>
    <phoneticPr fontId="1" type="noConversion"/>
  </si>
  <si>
    <t>김진주</t>
    <phoneticPr fontId="1" type="noConversion"/>
  </si>
  <si>
    <t>강홍민</t>
    <phoneticPr fontId="1" type="noConversion"/>
  </si>
  <si>
    <t>최연재</t>
    <phoneticPr fontId="1" type="noConversion"/>
  </si>
  <si>
    <t>우정승</t>
    <phoneticPr fontId="1" type="noConversion"/>
  </si>
  <si>
    <t>박주빈</t>
    <phoneticPr fontId="1" type="noConversion"/>
  </si>
  <si>
    <t>신혜진</t>
    <phoneticPr fontId="1" type="noConversion"/>
  </si>
  <si>
    <t>순위</t>
    <phoneticPr fontId="1" type="noConversion"/>
  </si>
  <si>
    <t>수당지급률</t>
    <phoneticPr fontId="1" type="noConversion"/>
  </si>
  <si>
    <t>&lt;실적순위별 수당지급률&gt;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</si>
  <si>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</si>
  <si>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</si>
  <si>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</si>
  <si>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</si>
  <si>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성과급</t>
    <phoneticPr fontId="1" type="noConversion"/>
  </si>
  <si>
    <t>총급여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</si>
  <si>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</si>
  <si>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</si>
  <si>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</si>
  <si>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</si>
  <si>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</si>
  <si>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</si>
  <si>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</si>
  <si>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</si>
  <si>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</si>
  <si>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</si>
  <si>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</si>
  <si>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</si>
  <si>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</si>
  <si>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</si>
  <si>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</si>
  <si>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</si>
  <si>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</si>
  <si>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</si>
  <si>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</si>
  <si>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</si>
  <si>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</si>
  <si>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數量</t>
    <phoneticPr fontId="1" type="noConversion"/>
  </si>
  <si>
    <t>환경개선 투자자금</t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</si>
  <si>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</si>
  <si>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</si>
  <si>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</si>
  <si>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</si>
  <si>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</si>
  <si>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</si>
  <si>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</si>
  <si>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</si>
  <si>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</si>
  <si>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</si>
  <si>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</si>
  <si>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</si>
  <si>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</si>
  <si>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</si>
  <si>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</si>
  <si>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계열</t>
    <phoneticPr fontId="1" type="noConversion"/>
  </si>
  <si>
    <t>공학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</si>
</sst>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  <numFmt numFmtId="179" formatCode="0.0_);[Red]\(0.0\)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2" fontId="0" fillId="0" borderId="1" xfId="0" applyNumberFormat="1" applyBorder="1">
      <alignment vertical="center"/>
    </xf>
    <xf numFmtId="0" fontId="0" fillId="0" borderId="4" xfId="0" applyBorder="1" applyAlignment="1">
      <alignment horizontal="center" vertical="center"/>
    </xf>
    <xf numFmtId="179" fontId="0" fillId="0" borderId="0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  <a:cs typeface="+mn-cs"/>
              </a:defRPr>
            </a:pPr>
            <a:r>
              <a:rPr lang="ko-KR" altLang="en-US" sz="180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0000"/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38100</xdr:colOff>
          <xdr:row>10</xdr:row>
          <xdr:rowOff>19050</xdr:rowOff>
        </xdr:from>
        <xdr:to>
          <xdr:col>1</xdr:col>
          <xdr:colOff>0</xdr:colOff>
          <xdr:row>12</xdr:row>
          <xdr:rowOff>190500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BCE031EF-69CA-AF31-3A83-16AE97C0D55A}"/>
            </a:ext>
          </a:extLst>
        </xdr:cNvPr>
        <xdr:cNvSpPr/>
      </xdr:nvSpPr>
      <xdr:spPr>
        <a:xfrm>
          <a:off x="781050" y="2143125"/>
          <a:ext cx="781050" cy="62865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7AC566-A6C6-469C-8A67-2769FCF82487}" name="표1" displayName="표1" ref="A3:J24" totalsRowShown="0" headerRowDxfId="2" dataDxfId="3" headerRowBorderDxfId="12" tableBorderDxfId="13">
  <autoFilter ref="A3:J24" xr:uid="{4B7AC566-A6C6-469C-8A67-2769FCF82487}"/>
  <tableColumns count="10">
    <tableColumn id="1" xr3:uid="{79AFFEAA-B568-4789-87BF-A4B549CA7B93}" name="학번" dataDxfId="11"/>
    <tableColumn id="2" xr3:uid="{D12213A5-3ED3-45CF-8EF6-036CD2F606EB}" name="이름" dataDxfId="10"/>
    <tableColumn id="3" xr3:uid="{C796122D-9B6D-4C71-AAC8-23E30326008A}" name="학과" dataDxfId="9"/>
    <tableColumn id="4" xr3:uid="{25C28FDA-1FE8-428A-9591-4DC13FD4C8C6}" name="성별"/>
    <tableColumn id="5" xr3:uid="{630B8B74-32BF-499F-A9D1-126A53A30FF5}" name="중간"/>
    <tableColumn id="6" xr3:uid="{B8DAFD21-535D-4A87-A205-7F5A52A0420B}" name="기말" dataDxfId="8"/>
    <tableColumn id="7" xr3:uid="{DA1DF71B-34AE-45A5-9247-83F66C38DD0C}" name="출석" dataDxfId="7"/>
    <tableColumn id="8" xr3:uid="{5F212407-4D25-4F39-978A-CD743D98098C}" name="과제" dataDxfId="6"/>
    <tableColumn id="9" xr3:uid="{C1D61D01-5DEA-45C6-B96A-DE0AF35419CF}" name="총점" dataDxfId="5"/>
    <tableColumn id="10" xr3:uid="{DB3C6BFA-86E0-4F1C-8410-D40D5308EBA3}" name="합계" dataDxfId="4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1" sqref="F11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236</v>
      </c>
      <c r="B3" s="1" t="s">
        <v>237</v>
      </c>
      <c r="C3" s="1" t="s">
        <v>238</v>
      </c>
      <c r="D3" s="1" t="s">
        <v>239</v>
      </c>
      <c r="E3" s="1" t="s">
        <v>240</v>
      </c>
      <c r="F3" s="1" t="s">
        <v>241</v>
      </c>
    </row>
    <row r="4" spans="1:6" x14ac:dyDescent="0.3">
      <c r="A4" s="1" t="s">
        <v>242</v>
      </c>
      <c r="B4" s="1" t="s">
        <v>249</v>
      </c>
      <c r="C4" s="1" t="s">
        <v>256</v>
      </c>
      <c r="D4" s="1" t="s">
        <v>259</v>
      </c>
      <c r="E4" s="2">
        <v>1400</v>
      </c>
      <c r="F4" s="2">
        <v>4400</v>
      </c>
    </row>
    <row r="5" spans="1:6" x14ac:dyDescent="0.3">
      <c r="A5" s="1" t="s">
        <v>243</v>
      </c>
      <c r="B5" s="1" t="s">
        <v>250</v>
      </c>
      <c r="C5" s="1" t="s">
        <v>257</v>
      </c>
      <c r="D5" s="1" t="s">
        <v>260</v>
      </c>
      <c r="E5" s="2">
        <v>3200</v>
      </c>
      <c r="F5" s="2">
        <v>7200</v>
      </c>
    </row>
    <row r="6" spans="1:6" x14ac:dyDescent="0.3">
      <c r="A6" s="1" t="s">
        <v>244</v>
      </c>
      <c r="B6" s="1" t="s">
        <v>251</v>
      </c>
      <c r="C6" s="1" t="s">
        <v>258</v>
      </c>
      <c r="D6" s="1" t="s">
        <v>261</v>
      </c>
      <c r="E6" s="2">
        <v>1200</v>
      </c>
      <c r="F6" s="2">
        <v>2200</v>
      </c>
    </row>
    <row r="7" spans="1:6" x14ac:dyDescent="0.3">
      <c r="A7" s="1" t="s">
        <v>245</v>
      </c>
      <c r="B7" s="1" t="s">
        <v>252</v>
      </c>
      <c r="C7" s="1" t="s">
        <v>258</v>
      </c>
      <c r="D7" s="1" t="s">
        <v>260</v>
      </c>
      <c r="E7" s="2">
        <v>4400</v>
      </c>
      <c r="F7" s="2">
        <v>8400</v>
      </c>
    </row>
    <row r="8" spans="1:6" x14ac:dyDescent="0.3">
      <c r="A8" s="1" t="s">
        <v>246</v>
      </c>
      <c r="B8" s="1" t="s">
        <v>253</v>
      </c>
      <c r="C8" s="1" t="s">
        <v>257</v>
      </c>
      <c r="D8" s="1" t="s">
        <v>261</v>
      </c>
      <c r="E8" s="2">
        <v>1000</v>
      </c>
      <c r="F8" s="2">
        <v>5000</v>
      </c>
    </row>
    <row r="9" spans="1:6" x14ac:dyDescent="0.3">
      <c r="A9" s="1" t="s">
        <v>247</v>
      </c>
      <c r="B9" s="1" t="s">
        <v>254</v>
      </c>
      <c r="C9" s="1" t="s">
        <v>257</v>
      </c>
      <c r="D9" s="1" t="s">
        <v>262</v>
      </c>
      <c r="E9" s="2">
        <v>5600</v>
      </c>
      <c r="F9" s="2">
        <v>10600</v>
      </c>
    </row>
    <row r="10" spans="1:6" x14ac:dyDescent="0.3">
      <c r="A10" s="1" t="s">
        <v>248</v>
      </c>
      <c r="B10" s="1" t="s">
        <v>255</v>
      </c>
      <c r="C10" s="1" t="s">
        <v>256</v>
      </c>
      <c r="D10" s="1" t="s">
        <v>259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N15" sqref="N15"/>
    </sheetView>
  </sheetViews>
  <sheetFormatPr defaultRowHeight="16.5" x14ac:dyDescent="0.3"/>
  <cols>
    <col min="2" max="2" width="10.375" bestFit="1" customWidth="1"/>
    <col min="7" max="7" width="12.125" customWidth="1"/>
  </cols>
  <sheetData>
    <row r="1" spans="1:7" x14ac:dyDescent="0.3">
      <c r="C1" t="s">
        <v>65</v>
      </c>
    </row>
    <row r="3" spans="1:7" x14ac:dyDescent="0.3">
      <c r="A3" s="19" t="s">
        <v>66</v>
      </c>
      <c r="B3" s="19" t="s">
        <v>67</v>
      </c>
      <c r="C3" s="19" t="s">
        <v>263</v>
      </c>
      <c r="D3" s="19" t="s">
        <v>68</v>
      </c>
      <c r="E3" s="19" t="s">
        <v>69</v>
      </c>
      <c r="F3" s="19" t="s">
        <v>70</v>
      </c>
      <c r="G3" s="19" t="s">
        <v>71</v>
      </c>
    </row>
    <row r="4" spans="1:7" x14ac:dyDescent="0.3">
      <c r="A4" s="20" t="s">
        <v>72</v>
      </c>
      <c r="B4" s="5" t="s">
        <v>73</v>
      </c>
      <c r="C4" s="5">
        <v>300</v>
      </c>
      <c r="D4" s="7">
        <v>8200</v>
      </c>
      <c r="E4" s="15">
        <v>0.18</v>
      </c>
      <c r="F4" s="7">
        <v>1480</v>
      </c>
      <c r="G4" s="21" t="s">
        <v>74</v>
      </c>
    </row>
    <row r="5" spans="1:7" x14ac:dyDescent="0.3">
      <c r="A5" s="20"/>
      <c r="B5" s="5" t="s">
        <v>75</v>
      </c>
      <c r="C5" s="5">
        <v>200</v>
      </c>
      <c r="D5" s="7">
        <v>10000</v>
      </c>
      <c r="E5" s="15">
        <v>0.18</v>
      </c>
      <c r="F5" s="7">
        <v>1800</v>
      </c>
      <c r="G5" s="21" t="s">
        <v>74</v>
      </c>
    </row>
    <row r="6" spans="1:7" x14ac:dyDescent="0.3">
      <c r="A6" s="20"/>
      <c r="B6" s="5" t="s">
        <v>76</v>
      </c>
      <c r="C6" s="5">
        <v>250</v>
      </c>
      <c r="D6" s="7">
        <v>6500</v>
      </c>
      <c r="E6" s="15">
        <v>0.18</v>
      </c>
      <c r="F6" s="7">
        <v>1170</v>
      </c>
      <c r="G6" s="21" t="s">
        <v>74</v>
      </c>
    </row>
    <row r="7" spans="1:7" x14ac:dyDescent="0.3">
      <c r="A7" s="20" t="s">
        <v>77</v>
      </c>
      <c r="B7" s="5" t="s">
        <v>78</v>
      </c>
      <c r="C7" s="5">
        <v>120</v>
      </c>
      <c r="D7" s="7">
        <v>9600</v>
      </c>
      <c r="E7" s="15">
        <v>0.15</v>
      </c>
      <c r="F7" s="7">
        <v>1440</v>
      </c>
      <c r="G7" s="21" t="s">
        <v>74</v>
      </c>
    </row>
    <row r="8" spans="1:7" x14ac:dyDescent="0.3">
      <c r="A8" s="20"/>
      <c r="B8" s="5" t="s">
        <v>79</v>
      </c>
      <c r="C8" s="5">
        <v>250</v>
      </c>
      <c r="D8" s="7">
        <v>14200</v>
      </c>
      <c r="E8" s="15">
        <v>0.15</v>
      </c>
      <c r="F8" s="7">
        <v>2130</v>
      </c>
      <c r="G8" s="21" t="s">
        <v>74</v>
      </c>
    </row>
    <row r="9" spans="1:7" x14ac:dyDescent="0.3">
      <c r="A9" s="20"/>
      <c r="B9" s="5" t="s">
        <v>80</v>
      </c>
      <c r="C9" s="5">
        <v>200</v>
      </c>
      <c r="D9" s="7">
        <v>9900</v>
      </c>
      <c r="E9" s="15">
        <v>0.15</v>
      </c>
      <c r="F9" s="7">
        <v>1490</v>
      </c>
      <c r="G9" s="21" t="s">
        <v>74</v>
      </c>
    </row>
    <row r="10" spans="1:7" x14ac:dyDescent="0.3">
      <c r="A10" s="20" t="s">
        <v>81</v>
      </c>
      <c r="B10" s="5" t="s">
        <v>82</v>
      </c>
      <c r="C10" s="5">
        <v>500</v>
      </c>
      <c r="D10" s="7">
        <v>1100</v>
      </c>
      <c r="E10" s="15">
        <v>0.2</v>
      </c>
      <c r="F10" s="7">
        <v>220</v>
      </c>
      <c r="G10" s="21" t="s">
        <v>83</v>
      </c>
    </row>
    <row r="11" spans="1:7" x14ac:dyDescent="0.3">
      <c r="A11" s="20"/>
      <c r="B11" s="5" t="s">
        <v>84</v>
      </c>
      <c r="C11" s="5">
        <v>450</v>
      </c>
      <c r="D11" s="7">
        <v>1500</v>
      </c>
      <c r="E11" s="15">
        <v>0.2</v>
      </c>
      <c r="F11" s="7">
        <v>300</v>
      </c>
      <c r="G11" s="21" t="s">
        <v>83</v>
      </c>
    </row>
    <row r="12" spans="1:7" x14ac:dyDescent="0.3">
      <c r="A12" s="20"/>
      <c r="B12" s="5" t="s">
        <v>85</v>
      </c>
      <c r="C12" s="5">
        <v>300</v>
      </c>
      <c r="D12" s="7">
        <v>1800</v>
      </c>
      <c r="E12" s="15">
        <v>0.2</v>
      </c>
      <c r="F12" s="7">
        <v>360</v>
      </c>
      <c r="G12" s="21" t="s">
        <v>83</v>
      </c>
    </row>
    <row r="13" spans="1:7" x14ac:dyDescent="0.3">
      <c r="A13" s="20" t="s">
        <v>86</v>
      </c>
      <c r="B13" s="5" t="s">
        <v>87</v>
      </c>
      <c r="C13" s="5">
        <v>200</v>
      </c>
      <c r="D13" s="7">
        <v>3200</v>
      </c>
      <c r="E13" s="15">
        <v>0.15</v>
      </c>
      <c r="F13" s="7">
        <v>480</v>
      </c>
      <c r="G13" s="21" t="s">
        <v>83</v>
      </c>
    </row>
    <row r="14" spans="1:7" x14ac:dyDescent="0.3">
      <c r="A14" s="20"/>
      <c r="B14" s="5" t="s">
        <v>88</v>
      </c>
      <c r="C14" s="5">
        <v>300</v>
      </c>
      <c r="D14" s="7">
        <v>4500</v>
      </c>
      <c r="E14" s="15">
        <v>0.15</v>
      </c>
      <c r="F14" s="7">
        <v>680</v>
      </c>
      <c r="G14" s="21" t="s">
        <v>83</v>
      </c>
    </row>
    <row r="15" spans="1:7" x14ac:dyDescent="0.3">
      <c r="A15" s="20"/>
      <c r="B15" s="5" t="s">
        <v>89</v>
      </c>
      <c r="C15" s="5">
        <v>180</v>
      </c>
      <c r="D15" s="7">
        <v>6900</v>
      </c>
      <c r="E15" s="15">
        <v>0.15</v>
      </c>
      <c r="F15" s="7">
        <v>1040</v>
      </c>
      <c r="G15" s="21" t="s">
        <v>83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O19" sqref="O19"/>
    </sheetView>
  </sheetViews>
  <sheetFormatPr defaultRowHeight="16.5" x14ac:dyDescent="0.3"/>
  <cols>
    <col min="1" max="1" width="3.625" customWidth="1"/>
    <col min="2" max="2" width="14.625" customWidth="1"/>
    <col min="3" max="4" width="11.625" customWidth="1"/>
  </cols>
  <sheetData>
    <row r="2" spans="2:4" x14ac:dyDescent="0.3">
      <c r="B2" t="s">
        <v>264</v>
      </c>
    </row>
    <row r="4" spans="2:4" x14ac:dyDescent="0.3">
      <c r="B4" t="s">
        <v>265</v>
      </c>
      <c r="C4">
        <v>2021</v>
      </c>
      <c r="D4" t="s">
        <v>266</v>
      </c>
    </row>
    <row r="5" spans="2:4" x14ac:dyDescent="0.3">
      <c r="B5" t="s">
        <v>267</v>
      </c>
      <c r="C5" s="22">
        <v>21234000</v>
      </c>
      <c r="D5" s="22">
        <v>67812000</v>
      </c>
    </row>
    <row r="6" spans="2:4" x14ac:dyDescent="0.3">
      <c r="B6" t="s">
        <v>268</v>
      </c>
      <c r="C6" s="22">
        <v>25762000</v>
      </c>
      <c r="D6" s="22">
        <v>89980000</v>
      </c>
    </row>
    <row r="7" spans="2:4" x14ac:dyDescent="0.3">
      <c r="B7" t="s">
        <v>269</v>
      </c>
      <c r="C7" s="22">
        <v>56320000</v>
      </c>
      <c r="D7" s="22">
        <v>189056000</v>
      </c>
    </row>
    <row r="8" spans="2:4" x14ac:dyDescent="0.3">
      <c r="B8" t="s">
        <v>270</v>
      </c>
      <c r="C8" s="22">
        <v>7134000</v>
      </c>
      <c r="D8" s="22">
        <v>23877000</v>
      </c>
    </row>
    <row r="9" spans="2:4" x14ac:dyDescent="0.3">
      <c r="B9" t="s">
        <v>271</v>
      </c>
      <c r="C9" s="22">
        <v>2078000</v>
      </c>
      <c r="D9" s="22">
        <v>7123000</v>
      </c>
    </row>
    <row r="10" spans="2:4" x14ac:dyDescent="0.3">
      <c r="B10" t="s">
        <v>272</v>
      </c>
      <c r="C10" s="22">
        <v>112528000</v>
      </c>
      <c r="D10" s="22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B6404-2EB9-4855-A091-06CFBDB874CA}">
  <dimension ref="A1:K39"/>
  <sheetViews>
    <sheetView workbookViewId="0">
      <selection activeCell="K16" sqref="K16"/>
    </sheetView>
  </sheetViews>
  <sheetFormatPr defaultRowHeight="16.5" x14ac:dyDescent="0.3"/>
  <cols>
    <col min="1" max="1" width="10.375" customWidth="1"/>
    <col min="2" max="2" width="10.375" bestFit="1" customWidth="1"/>
    <col min="3" max="3" width="10.625" bestFit="1" customWidth="1"/>
    <col min="5" max="5" width="10.875" bestFit="1" customWidth="1"/>
    <col min="6" max="6" width="8.625" customWidth="1"/>
    <col min="8" max="8" width="9.5" bestFit="1" customWidth="1"/>
  </cols>
  <sheetData>
    <row r="1" spans="1:11" x14ac:dyDescent="0.3">
      <c r="A1" s="3" t="s">
        <v>8</v>
      </c>
      <c r="B1" s="4" t="s">
        <v>206</v>
      </c>
      <c r="H1" s="3" t="s">
        <v>16</v>
      </c>
      <c r="I1" s="4" t="s">
        <v>17</v>
      </c>
    </row>
    <row r="2" spans="1:11" x14ac:dyDescent="0.3">
      <c r="A2" s="5" t="s">
        <v>207</v>
      </c>
      <c r="B2" s="5" t="s">
        <v>208</v>
      </c>
      <c r="C2" s="5" t="s">
        <v>209</v>
      </c>
      <c r="D2" s="5" t="s">
        <v>210</v>
      </c>
      <c r="E2" s="5" t="s">
        <v>211</v>
      </c>
      <c r="F2" s="6" t="s">
        <v>212</v>
      </c>
      <c r="H2" s="5" t="s">
        <v>18</v>
      </c>
      <c r="I2" s="5" t="s">
        <v>19</v>
      </c>
      <c r="J2" s="5" t="s">
        <v>20</v>
      </c>
      <c r="K2" s="6" t="s">
        <v>205</v>
      </c>
    </row>
    <row r="3" spans="1:11" x14ac:dyDescent="0.3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3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3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3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3">
      <c r="A7" s="5" t="s">
        <v>213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3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3">
      <c r="A9" s="5" t="s">
        <v>214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3">
      <c r="A10" s="5" t="s">
        <v>215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3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3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3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3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3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IF(_xlfn.RANK.EQ(J16,$J$16:$J$23,1)&lt;=3,CHOOSE(_xlfn.RANK.EQ(J16,$J$16:$J$23,1),"1위","2위","3위"),"")</f>
        <v/>
      </c>
    </row>
    <row r="17" spans="1:11" x14ac:dyDescent="0.3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IF(_xlfn.RANK.EQ(J17,$J$16:$J$23,1)&lt;=3,CHOOSE(_xlfn.RANK.EQ(J17,$J$16:$J$23,1),"1위","2위","3위"),"")</f>
        <v>3위</v>
      </c>
    </row>
    <row r="18" spans="1:11" x14ac:dyDescent="0.3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3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3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3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3">
      <c r="A22" s="5" t="s">
        <v>39</v>
      </c>
      <c r="B22" s="5" t="s">
        <v>47</v>
      </c>
      <c r="C22" s="5">
        <v>78</v>
      </c>
      <c r="E22" s="5" t="s">
        <v>280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3">
      <c r="A23" s="16" t="s">
        <v>48</v>
      </c>
      <c r="B23" s="17"/>
      <c r="C23" s="5">
        <f>ROUNDUP(DAVERAGE(A15:C22,C15,E22:E23),1)</f>
        <v>73.699999999999989</v>
      </c>
      <c r="E23" s="5" t="s">
        <v>281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3">
      <c r="A25" s="3" t="s">
        <v>63</v>
      </c>
      <c r="B25" s="4" t="s">
        <v>216</v>
      </c>
      <c r="E25" s="14"/>
    </row>
    <row r="26" spans="1:11" x14ac:dyDescent="0.3">
      <c r="A26" s="5" t="s">
        <v>217</v>
      </c>
      <c r="B26" s="5" t="s">
        <v>218</v>
      </c>
      <c r="C26" s="5" t="s">
        <v>219</v>
      </c>
      <c r="D26" s="5" t="s">
        <v>220</v>
      </c>
      <c r="E26" s="6" t="s">
        <v>221</v>
      </c>
    </row>
    <row r="27" spans="1:11" x14ac:dyDescent="0.3">
      <c r="A27" s="5" t="s">
        <v>222</v>
      </c>
      <c r="B27" s="5" t="s">
        <v>223</v>
      </c>
      <c r="C27" s="7">
        <v>2746000</v>
      </c>
      <c r="D27" s="7">
        <v>3574</v>
      </c>
      <c r="E27" s="7">
        <f>C27*(1+HLOOKUP(_xlfn.RANK.EQ(D27,$D$27:$D$35),$B$38:$E$39,2))</f>
        <v>3844399.9999999995</v>
      </c>
    </row>
    <row r="28" spans="1:11" x14ac:dyDescent="0.3">
      <c r="A28" s="5" t="s">
        <v>224</v>
      </c>
      <c r="B28" s="5" t="s">
        <v>223</v>
      </c>
      <c r="C28" s="7">
        <v>2584000</v>
      </c>
      <c r="D28" s="7">
        <v>2435</v>
      </c>
      <c r="E28" s="7">
        <f t="shared" ref="E28:E35" si="3">C28*(1+HLOOKUP(_xlfn.RANK.EQ(D28,$D$27:$D$35),$B$38:$E$39,2))</f>
        <v>3100800</v>
      </c>
    </row>
    <row r="29" spans="1:11" x14ac:dyDescent="0.3">
      <c r="A29" s="5" t="s">
        <v>225</v>
      </c>
      <c r="B29" s="5" t="s">
        <v>226</v>
      </c>
      <c r="C29" s="7">
        <v>2525000</v>
      </c>
      <c r="D29" s="7">
        <v>2681</v>
      </c>
      <c r="E29" s="7">
        <f t="shared" si="3"/>
        <v>3030000</v>
      </c>
    </row>
    <row r="30" spans="1:11" x14ac:dyDescent="0.3">
      <c r="A30" s="5" t="s">
        <v>227</v>
      </c>
      <c r="B30" s="5" t="s">
        <v>226</v>
      </c>
      <c r="C30" s="7">
        <v>2873000</v>
      </c>
      <c r="D30" s="7">
        <v>3755</v>
      </c>
      <c r="E30" s="7">
        <f t="shared" si="3"/>
        <v>4309500</v>
      </c>
    </row>
    <row r="31" spans="1:11" x14ac:dyDescent="0.3">
      <c r="A31" s="5" t="s">
        <v>228</v>
      </c>
      <c r="B31" s="5" t="s">
        <v>223</v>
      </c>
      <c r="C31" s="7">
        <v>2355000</v>
      </c>
      <c r="D31" s="7">
        <v>2935</v>
      </c>
      <c r="E31" s="7">
        <f t="shared" si="3"/>
        <v>3061500</v>
      </c>
    </row>
    <row r="32" spans="1:11" x14ac:dyDescent="0.3">
      <c r="A32" s="5" t="s">
        <v>229</v>
      </c>
      <c r="B32" s="5" t="s">
        <v>226</v>
      </c>
      <c r="C32" s="7">
        <v>2686000</v>
      </c>
      <c r="D32" s="7">
        <v>2769</v>
      </c>
      <c r="E32" s="7">
        <f t="shared" si="3"/>
        <v>3491800</v>
      </c>
    </row>
    <row r="33" spans="1:5" x14ac:dyDescent="0.3">
      <c r="A33" s="5" t="s">
        <v>230</v>
      </c>
      <c r="B33" s="5" t="s">
        <v>223</v>
      </c>
      <c r="C33" s="7">
        <v>2406000</v>
      </c>
      <c r="D33" s="7">
        <v>3818</v>
      </c>
      <c r="E33" s="7">
        <f t="shared" si="3"/>
        <v>3609000</v>
      </c>
    </row>
    <row r="34" spans="1:5" x14ac:dyDescent="0.3">
      <c r="A34" s="5" t="s">
        <v>231</v>
      </c>
      <c r="B34" s="5" t="s">
        <v>223</v>
      </c>
      <c r="C34" s="7">
        <v>2627000</v>
      </c>
      <c r="D34" s="7">
        <v>1684</v>
      </c>
      <c r="E34" s="7">
        <f t="shared" si="3"/>
        <v>3152400</v>
      </c>
    </row>
    <row r="35" spans="1:5" x14ac:dyDescent="0.3">
      <c r="A35" s="5" t="s">
        <v>232</v>
      </c>
      <c r="B35" s="5" t="s">
        <v>226</v>
      </c>
      <c r="C35" s="7">
        <v>2644000</v>
      </c>
      <c r="D35" s="7">
        <v>3269</v>
      </c>
      <c r="E35" s="7">
        <f t="shared" si="3"/>
        <v>3701599.9999999995</v>
      </c>
    </row>
    <row r="37" spans="1:5" x14ac:dyDescent="0.3">
      <c r="A37" t="s">
        <v>235</v>
      </c>
    </row>
    <row r="38" spans="1:5" x14ac:dyDescent="0.3">
      <c r="A38" s="5" t="s">
        <v>233</v>
      </c>
      <c r="B38" s="5">
        <v>1</v>
      </c>
      <c r="C38" s="5">
        <v>3</v>
      </c>
      <c r="D38" s="5">
        <v>5</v>
      </c>
      <c r="E38" s="5">
        <v>7</v>
      </c>
    </row>
    <row r="39" spans="1:5" x14ac:dyDescent="0.3">
      <c r="A39" s="5" t="s">
        <v>234</v>
      </c>
      <c r="B39" s="15">
        <v>0.5</v>
      </c>
      <c r="C39" s="15">
        <v>0.4</v>
      </c>
      <c r="D39" s="15">
        <v>0.3</v>
      </c>
      <c r="E39" s="15">
        <v>0.2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H28" sqref="H28"/>
    </sheetView>
  </sheetViews>
  <sheetFormatPr defaultRowHeight="16.5" outlineLevelRow="3" x14ac:dyDescent="0.3"/>
  <cols>
    <col min="3" max="3" width="16.5" customWidth="1"/>
    <col min="4" max="4" width="11" customWidth="1"/>
    <col min="5" max="5" width="12.875" customWidth="1"/>
    <col min="6" max="6" width="12.625" customWidth="1"/>
    <col min="7" max="7" width="9.625" customWidth="1"/>
    <col min="8" max="8" width="10.875" customWidth="1"/>
    <col min="9" max="9" width="10.25" customWidth="1"/>
    <col min="10" max="10" width="10.125" customWidth="1"/>
  </cols>
  <sheetData>
    <row r="1" spans="1:10" ht="20.25" x14ac:dyDescent="0.3">
      <c r="A1" s="18" t="s">
        <v>90</v>
      </c>
      <c r="B1" s="18"/>
      <c r="C1" s="18"/>
      <c r="D1" s="18"/>
      <c r="E1" s="18"/>
      <c r="F1" s="18"/>
      <c r="G1" s="18"/>
      <c r="H1" s="18"/>
      <c r="I1" s="18"/>
      <c r="J1" s="18"/>
    </row>
    <row r="3" spans="1:10" x14ac:dyDescent="0.3">
      <c r="A3" s="27" t="s">
        <v>91</v>
      </c>
      <c r="B3" s="27" t="s">
        <v>19</v>
      </c>
      <c r="C3" s="27" t="s">
        <v>92</v>
      </c>
      <c r="D3" s="27" t="s">
        <v>93</v>
      </c>
      <c r="E3" s="27" t="s">
        <v>94</v>
      </c>
      <c r="F3" s="27" t="s">
        <v>95</v>
      </c>
      <c r="G3" s="27" t="s">
        <v>96</v>
      </c>
      <c r="H3" s="27" t="s">
        <v>97</v>
      </c>
      <c r="I3" s="27" t="s">
        <v>98</v>
      </c>
      <c r="J3" s="27" t="s">
        <v>99</v>
      </c>
    </row>
    <row r="4" spans="1:10" outlineLevel="3" x14ac:dyDescent="0.3">
      <c r="A4" s="5" t="s">
        <v>104</v>
      </c>
      <c r="B4" s="5" t="s">
        <v>105</v>
      </c>
      <c r="C4" s="5" t="s">
        <v>106</v>
      </c>
      <c r="D4" s="5" t="s">
        <v>103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3">
      <c r="A5" s="5" t="s">
        <v>112</v>
      </c>
      <c r="B5" s="5" t="s">
        <v>113</v>
      </c>
      <c r="C5" s="5" t="s">
        <v>106</v>
      </c>
      <c r="D5" s="5" t="s">
        <v>103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3">
      <c r="A6" s="5"/>
      <c r="B6" s="5"/>
      <c r="C6" s="5"/>
      <c r="D6" s="23" t="s">
        <v>277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3">
      <c r="A7" s="5" t="s">
        <v>107</v>
      </c>
      <c r="B7" s="5" t="s">
        <v>108</v>
      </c>
      <c r="C7" s="5" t="s">
        <v>106</v>
      </c>
      <c r="D7" s="5" t="s">
        <v>109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3">
      <c r="A8" s="5"/>
      <c r="B8" s="5"/>
      <c r="C8" s="5"/>
      <c r="D8" s="23" t="s">
        <v>278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3">
      <c r="A9" s="5"/>
      <c r="B9" s="5"/>
      <c r="C9" s="23" t="s">
        <v>273</v>
      </c>
      <c r="D9" s="5"/>
      <c r="E9" s="29">
        <f>SUBTOTAL(1,E4:E7)</f>
        <v>24.666666666666668</v>
      </c>
      <c r="F9" s="29">
        <f>SUBTOTAL(1,F4:F7)</f>
        <v>35.666666666666664</v>
      </c>
      <c r="G9" s="5"/>
      <c r="H9" s="5"/>
      <c r="I9" s="5"/>
      <c r="J9" s="5"/>
    </row>
    <row r="10" spans="1:10" outlineLevel="3" x14ac:dyDescent="0.3">
      <c r="A10" s="5" t="s">
        <v>100</v>
      </c>
      <c r="B10" s="5" t="s">
        <v>101</v>
      </c>
      <c r="C10" s="5" t="s">
        <v>102</v>
      </c>
      <c r="D10" s="5" t="s">
        <v>103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3">
      <c r="A11" s="5" t="s">
        <v>119</v>
      </c>
      <c r="B11" s="5" t="s">
        <v>120</v>
      </c>
      <c r="C11" s="5" t="s">
        <v>102</v>
      </c>
      <c r="D11" s="5" t="s">
        <v>103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3">
      <c r="A12" s="5"/>
      <c r="B12" s="5"/>
      <c r="C12" s="5"/>
      <c r="D12" s="23" t="s">
        <v>277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3">
      <c r="A13" s="5" t="s">
        <v>110</v>
      </c>
      <c r="B13" s="5" t="s">
        <v>111</v>
      </c>
      <c r="C13" s="5" t="s">
        <v>102</v>
      </c>
      <c r="D13" s="5" t="s">
        <v>109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3">
      <c r="A14" s="5"/>
      <c r="B14" s="5"/>
      <c r="C14" s="5"/>
      <c r="D14" s="23" t="s">
        <v>278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3">
      <c r="A15" s="5"/>
      <c r="B15" s="5"/>
      <c r="C15" s="23" t="s">
        <v>274</v>
      </c>
      <c r="D15" s="5"/>
      <c r="E15" s="29">
        <f>SUBTOTAL(1,E10:E13)</f>
        <v>27</v>
      </c>
      <c r="F15" s="29">
        <f>SUBTOTAL(1,F10:F13)</f>
        <v>32.666666666666664</v>
      </c>
      <c r="G15" s="5"/>
      <c r="H15" s="5"/>
      <c r="I15" s="5"/>
      <c r="J15" s="5"/>
    </row>
    <row r="16" spans="1:10" outlineLevel="3" x14ac:dyDescent="0.3">
      <c r="A16" s="5" t="s">
        <v>114</v>
      </c>
      <c r="B16" s="5" t="s">
        <v>115</v>
      </c>
      <c r="C16" s="5" t="s">
        <v>116</v>
      </c>
      <c r="D16" s="5" t="s">
        <v>103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3">
      <c r="A17" s="5" t="s">
        <v>121</v>
      </c>
      <c r="B17" s="5" t="s">
        <v>122</v>
      </c>
      <c r="C17" s="5" t="s">
        <v>116</v>
      </c>
      <c r="D17" s="5" t="s">
        <v>103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3">
      <c r="A18" s="5"/>
      <c r="B18" s="5"/>
      <c r="C18" s="5"/>
      <c r="D18" s="23" t="s">
        <v>277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3">
      <c r="A19" s="5" t="s">
        <v>117</v>
      </c>
      <c r="B19" s="5" t="s">
        <v>118</v>
      </c>
      <c r="C19" s="5" t="s">
        <v>116</v>
      </c>
      <c r="D19" s="5" t="s">
        <v>109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3">
      <c r="A20" s="5" t="s">
        <v>123</v>
      </c>
      <c r="B20" s="5" t="s">
        <v>124</v>
      </c>
      <c r="C20" s="5" t="s">
        <v>116</v>
      </c>
      <c r="D20" s="5" t="s">
        <v>109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3">
      <c r="A21" s="24"/>
      <c r="B21" s="24"/>
      <c r="C21" s="24"/>
      <c r="D21" s="25" t="s">
        <v>278</v>
      </c>
      <c r="E21" s="24"/>
      <c r="F21" s="24"/>
      <c r="G21" s="24">
        <f>SUBTOTAL(9,G19:G20)</f>
        <v>18</v>
      </c>
      <c r="H21" s="24">
        <f>SUBTOTAL(9,H19:H20)</f>
        <v>36</v>
      </c>
      <c r="I21" s="24"/>
      <c r="J21" s="24"/>
    </row>
    <row r="22" spans="1:10" outlineLevel="1" x14ac:dyDescent="0.3">
      <c r="A22" s="24"/>
      <c r="B22" s="24"/>
      <c r="C22" s="25" t="s">
        <v>275</v>
      </c>
      <c r="D22" s="24"/>
      <c r="E22" s="28">
        <f>SUBTOTAL(1,E16:E20)</f>
        <v>27.25</v>
      </c>
      <c r="F22" s="28">
        <f>SUBTOTAL(1,F16:F20)</f>
        <v>35</v>
      </c>
      <c r="G22" s="24"/>
      <c r="H22" s="24"/>
      <c r="I22" s="24"/>
      <c r="J22" s="24"/>
    </row>
    <row r="23" spans="1:10" x14ac:dyDescent="0.3">
      <c r="A23" s="24"/>
      <c r="B23" s="24"/>
      <c r="C23" s="25"/>
      <c r="D23" s="25" t="s">
        <v>279</v>
      </c>
      <c r="E23" s="24"/>
      <c r="F23" s="24"/>
      <c r="G23" s="24">
        <f>SUBTOTAL(9,G4:G20)</f>
        <v>81</v>
      </c>
      <c r="H23" s="24">
        <f>SUBTOTAL(9,H4:H20)</f>
        <v>175</v>
      </c>
      <c r="I23" s="24"/>
      <c r="J23" s="24"/>
    </row>
    <row r="24" spans="1:10" x14ac:dyDescent="0.3">
      <c r="A24" s="24"/>
      <c r="B24" s="24"/>
      <c r="C24" s="25" t="s">
        <v>276</v>
      </c>
      <c r="D24" s="24"/>
      <c r="E24" s="28">
        <f>SUBTOTAL(1,E4:E20)</f>
        <v>26.4</v>
      </c>
      <c r="F24" s="28">
        <f>SUBTOTAL(1,F4:F20)</f>
        <v>34.5</v>
      </c>
      <c r="G24" s="24"/>
      <c r="H24" s="24"/>
      <c r="I24" s="24"/>
      <c r="J24" s="24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K24" sqref="K24"/>
    </sheetView>
  </sheetViews>
  <sheetFormatPr defaultRowHeight="16.5" x14ac:dyDescent="0.3"/>
  <cols>
    <col min="5" max="5" width="10.375" bestFit="1" customWidth="1"/>
    <col min="6" max="6" width="13.875" bestFit="1" customWidth="1"/>
  </cols>
  <sheetData>
    <row r="1" spans="1:6" ht="20.25" x14ac:dyDescent="0.3">
      <c r="A1" s="18" t="s">
        <v>125</v>
      </c>
      <c r="B1" s="18"/>
      <c r="C1" s="18"/>
      <c r="D1" s="18"/>
      <c r="E1" s="18"/>
      <c r="F1" s="18"/>
    </row>
    <row r="3" spans="1:6" x14ac:dyDescent="0.3">
      <c r="A3" s="5" t="s">
        <v>0</v>
      </c>
      <c r="B3" s="5" t="s">
        <v>126</v>
      </c>
      <c r="C3" s="5" t="s">
        <v>18</v>
      </c>
      <c r="D3" s="5" t="s">
        <v>2</v>
      </c>
      <c r="E3" s="5" t="s">
        <v>127</v>
      </c>
      <c r="F3" s="5" t="s">
        <v>128</v>
      </c>
    </row>
    <row r="4" spans="1:6" x14ac:dyDescent="0.3">
      <c r="A4" s="5" t="s">
        <v>129</v>
      </c>
      <c r="B4" s="5" t="s">
        <v>130</v>
      </c>
      <c r="C4" s="5" t="s">
        <v>131</v>
      </c>
      <c r="D4" s="5" t="s">
        <v>4</v>
      </c>
      <c r="E4" s="10" t="s">
        <v>132</v>
      </c>
      <c r="F4" s="5" t="s">
        <v>133</v>
      </c>
    </row>
    <row r="5" spans="1:6" x14ac:dyDescent="0.3">
      <c r="A5" s="5" t="s">
        <v>153</v>
      </c>
      <c r="B5" s="5" t="s">
        <v>154</v>
      </c>
      <c r="C5" s="5" t="s">
        <v>131</v>
      </c>
      <c r="D5" s="5" t="s">
        <v>3</v>
      </c>
      <c r="E5" s="5" t="s">
        <v>155</v>
      </c>
      <c r="F5" s="5" t="s">
        <v>156</v>
      </c>
    </row>
    <row r="6" spans="1:6" x14ac:dyDescent="0.3">
      <c r="A6" s="5" t="s">
        <v>165</v>
      </c>
      <c r="B6" s="5" t="s">
        <v>166</v>
      </c>
      <c r="C6" s="5" t="s">
        <v>131</v>
      </c>
      <c r="D6" s="9" t="s">
        <v>5</v>
      </c>
      <c r="E6" s="5" t="s">
        <v>167</v>
      </c>
      <c r="F6" s="5" t="s">
        <v>168</v>
      </c>
    </row>
    <row r="7" spans="1:6" x14ac:dyDescent="0.3">
      <c r="A7" s="5" t="s">
        <v>149</v>
      </c>
      <c r="B7" s="5" t="s">
        <v>150</v>
      </c>
      <c r="C7" s="5" t="s">
        <v>136</v>
      </c>
      <c r="D7" s="5" t="s">
        <v>6</v>
      </c>
      <c r="E7" s="11" t="s">
        <v>151</v>
      </c>
      <c r="F7" s="5" t="s">
        <v>152</v>
      </c>
    </row>
    <row r="8" spans="1:6" x14ac:dyDescent="0.3">
      <c r="A8" s="5" t="s">
        <v>161</v>
      </c>
      <c r="B8" s="5" t="s">
        <v>162</v>
      </c>
      <c r="C8" s="5" t="s">
        <v>136</v>
      </c>
      <c r="D8" s="5" t="s">
        <v>3</v>
      </c>
      <c r="E8" s="11" t="s">
        <v>163</v>
      </c>
      <c r="F8" s="5" t="s">
        <v>164</v>
      </c>
    </row>
    <row r="9" spans="1:6" x14ac:dyDescent="0.3">
      <c r="A9" s="5" t="s">
        <v>134</v>
      </c>
      <c r="B9" s="5" t="s">
        <v>135</v>
      </c>
      <c r="C9" s="5" t="s">
        <v>136</v>
      </c>
      <c r="D9" s="8" t="s">
        <v>5</v>
      </c>
      <c r="E9" s="5" t="s">
        <v>137</v>
      </c>
      <c r="F9" s="5" t="s">
        <v>138</v>
      </c>
    </row>
    <row r="10" spans="1:6" x14ac:dyDescent="0.3">
      <c r="A10" s="5" t="s">
        <v>144</v>
      </c>
      <c r="B10" s="5" t="s">
        <v>145</v>
      </c>
      <c r="C10" s="5" t="s">
        <v>146</v>
      </c>
      <c r="D10" s="5" t="s">
        <v>4</v>
      </c>
      <c r="E10" s="11" t="s">
        <v>147</v>
      </c>
      <c r="F10" s="5" t="s">
        <v>148</v>
      </c>
    </row>
    <row r="11" spans="1:6" x14ac:dyDescent="0.3">
      <c r="A11" s="5" t="s">
        <v>157</v>
      </c>
      <c r="B11" s="5" t="s">
        <v>158</v>
      </c>
      <c r="C11" s="5" t="s">
        <v>146</v>
      </c>
      <c r="D11" s="5" t="s">
        <v>3</v>
      </c>
      <c r="E11" s="5" t="s">
        <v>159</v>
      </c>
      <c r="F11" s="5" t="s">
        <v>160</v>
      </c>
    </row>
    <row r="12" spans="1:6" x14ac:dyDescent="0.3">
      <c r="A12" s="5" t="s">
        <v>173</v>
      </c>
      <c r="B12" s="5" t="s">
        <v>174</v>
      </c>
      <c r="C12" s="5" t="s">
        <v>146</v>
      </c>
      <c r="D12" s="9" t="s">
        <v>5</v>
      </c>
      <c r="E12" s="5" t="s">
        <v>175</v>
      </c>
      <c r="F12" s="5" t="s">
        <v>176</v>
      </c>
    </row>
    <row r="13" spans="1:6" x14ac:dyDescent="0.3">
      <c r="A13" s="5" t="s">
        <v>177</v>
      </c>
      <c r="B13" s="5" t="s">
        <v>178</v>
      </c>
      <c r="C13" s="5" t="s">
        <v>141</v>
      </c>
      <c r="D13" s="5" t="s">
        <v>4</v>
      </c>
      <c r="E13" s="11" t="s">
        <v>179</v>
      </c>
      <c r="F13" s="5" t="s">
        <v>180</v>
      </c>
    </row>
    <row r="14" spans="1:6" x14ac:dyDescent="0.3">
      <c r="A14" s="5" t="s">
        <v>139</v>
      </c>
      <c r="B14" s="5" t="s">
        <v>140</v>
      </c>
      <c r="C14" s="5" t="s">
        <v>141</v>
      </c>
      <c r="D14" s="5" t="s">
        <v>3</v>
      </c>
      <c r="E14" s="5" t="s">
        <v>142</v>
      </c>
      <c r="F14" s="5" t="s">
        <v>143</v>
      </c>
    </row>
    <row r="15" spans="1:6" x14ac:dyDescent="0.3">
      <c r="A15" s="5" t="s">
        <v>169</v>
      </c>
      <c r="B15" s="5" t="s">
        <v>170</v>
      </c>
      <c r="C15" s="5" t="s">
        <v>141</v>
      </c>
      <c r="D15" s="5" t="s">
        <v>3</v>
      </c>
      <c r="E15" s="5" t="s">
        <v>171</v>
      </c>
      <c r="F15" s="5" t="s">
        <v>172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1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tabSelected="1" workbookViewId="0">
      <selection activeCell="E18" sqref="E18"/>
    </sheetView>
  </sheetViews>
  <sheetFormatPr defaultRowHeight="16.5" x14ac:dyDescent="0.3"/>
  <cols>
    <col min="1" max="2" width="10.25" bestFit="1" customWidth="1"/>
    <col min="3" max="3" width="9.125" bestFit="1" customWidth="1"/>
    <col min="4" max="4" width="12.375" bestFit="1" customWidth="1"/>
    <col min="5" max="5" width="10.875" bestFit="1" customWidth="1"/>
    <col min="6" max="6" width="9.75" bestFit="1" customWidth="1"/>
    <col min="7" max="7" width="10.875" bestFit="1" customWidth="1"/>
  </cols>
  <sheetData>
    <row r="1" spans="1:7" ht="20.25" x14ac:dyDescent="0.3">
      <c r="A1" s="18" t="s">
        <v>181</v>
      </c>
      <c r="B1" s="18"/>
      <c r="C1" s="18"/>
      <c r="D1" s="18"/>
      <c r="E1" s="18"/>
      <c r="F1" s="18"/>
      <c r="G1" s="18"/>
    </row>
    <row r="3" spans="1:7" x14ac:dyDescent="0.3">
      <c r="A3" s="5" t="s">
        <v>182</v>
      </c>
      <c r="B3" s="5" t="s">
        <v>183</v>
      </c>
      <c r="C3" s="5" t="s">
        <v>64</v>
      </c>
      <c r="D3" s="5" t="s">
        <v>184</v>
      </c>
      <c r="E3" s="5" t="s">
        <v>185</v>
      </c>
      <c r="F3" s="5" t="s">
        <v>186</v>
      </c>
      <c r="G3" s="5" t="s">
        <v>187</v>
      </c>
    </row>
    <row r="4" spans="1:7" x14ac:dyDescent="0.3">
      <c r="A4" s="5" t="s">
        <v>188</v>
      </c>
      <c r="B4" s="12">
        <v>937</v>
      </c>
      <c r="C4" s="26">
        <v>400</v>
      </c>
      <c r="D4" s="26">
        <v>374800</v>
      </c>
      <c r="E4" s="26">
        <v>196770</v>
      </c>
      <c r="F4" s="26">
        <v>20000</v>
      </c>
      <c r="G4" s="26">
        <f>D4-(E4+F4)</f>
        <v>158030</v>
      </c>
    </row>
    <row r="5" spans="1:7" x14ac:dyDescent="0.3">
      <c r="A5" s="5" t="s">
        <v>189</v>
      </c>
      <c r="B5" s="12">
        <v>3456</v>
      </c>
      <c r="C5" s="26">
        <v>300</v>
      </c>
      <c r="D5" s="26">
        <v>1036800</v>
      </c>
      <c r="E5" s="26">
        <v>691200</v>
      </c>
      <c r="F5" s="26">
        <v>20000</v>
      </c>
      <c r="G5" s="26">
        <f t="shared" ref="G5:G9" si="0">D5-(E5+F5)</f>
        <v>325600</v>
      </c>
    </row>
    <row r="6" spans="1:7" x14ac:dyDescent="0.3">
      <c r="A6" s="5" t="s">
        <v>190</v>
      </c>
      <c r="B6" s="12">
        <v>2560</v>
      </c>
      <c r="C6" s="26">
        <v>300</v>
      </c>
      <c r="D6" s="26">
        <v>768000</v>
      </c>
      <c r="E6" s="26">
        <v>460800</v>
      </c>
      <c r="F6" s="26">
        <v>25000</v>
      </c>
      <c r="G6" s="26">
        <f t="shared" si="0"/>
        <v>282200</v>
      </c>
    </row>
    <row r="7" spans="1:7" x14ac:dyDescent="0.3">
      <c r="A7" s="5" t="s">
        <v>191</v>
      </c>
      <c r="B7" s="12">
        <v>1867</v>
      </c>
      <c r="C7" s="26">
        <v>300</v>
      </c>
      <c r="D7" s="26">
        <v>560100</v>
      </c>
      <c r="E7" s="26">
        <v>317390</v>
      </c>
      <c r="F7" s="26">
        <v>25000</v>
      </c>
      <c r="G7" s="26">
        <f t="shared" si="0"/>
        <v>217710</v>
      </c>
    </row>
    <row r="8" spans="1:7" x14ac:dyDescent="0.3">
      <c r="A8" s="5" t="s">
        <v>192</v>
      </c>
      <c r="B8" s="12">
        <v>436</v>
      </c>
      <c r="C8" s="26">
        <v>300</v>
      </c>
      <c r="D8" s="26">
        <v>130800</v>
      </c>
      <c r="E8" s="26">
        <v>78480</v>
      </c>
      <c r="F8" s="26">
        <v>27000</v>
      </c>
      <c r="G8" s="26">
        <f t="shared" si="0"/>
        <v>25320</v>
      </c>
    </row>
    <row r="9" spans="1:7" x14ac:dyDescent="0.3">
      <c r="A9" s="5" t="s">
        <v>193</v>
      </c>
      <c r="B9" s="12">
        <v>353</v>
      </c>
      <c r="C9" s="26">
        <v>300</v>
      </c>
      <c r="D9" s="26">
        <v>105900</v>
      </c>
      <c r="E9" s="26">
        <v>63540</v>
      </c>
      <c r="F9" s="26">
        <v>25000</v>
      </c>
      <c r="G9" s="26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3" name="Button 2">
              <controlPr defaultSize="0" print="0" autoFill="0" autoPict="0" macro="[0]!순이익금">
                <anchor moveWithCells="1" sizeWithCells="1">
                  <from>
                    <xdr:col>0</xdr:col>
                    <xdr:colOff>38100</xdr:colOff>
                    <xdr:row>10</xdr:row>
                    <xdr:rowOff>19050</xdr:rowOff>
                  </from>
                  <to>
                    <xdr:col>1</xdr:col>
                    <xdr:colOff>0</xdr:colOff>
                    <xdr:row>12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activeCell="L25" sqref="L25"/>
    </sheetView>
  </sheetViews>
  <sheetFormatPr defaultRowHeight="16.5" x14ac:dyDescent="0.3"/>
  <cols>
    <col min="2" max="2" width="10.375" bestFit="1" customWidth="1"/>
  </cols>
  <sheetData>
    <row r="1" spans="1:6" ht="20.25" x14ac:dyDescent="0.3">
      <c r="A1" s="18" t="s">
        <v>194</v>
      </c>
      <c r="B1" s="18"/>
      <c r="C1" s="18"/>
      <c r="D1" s="18"/>
      <c r="E1" s="18"/>
      <c r="F1" s="18"/>
    </row>
    <row r="3" spans="1:6" x14ac:dyDescent="0.3">
      <c r="A3" s="5" t="s">
        <v>54</v>
      </c>
      <c r="B3" s="5" t="s">
        <v>195</v>
      </c>
      <c r="C3" s="5" t="s">
        <v>196</v>
      </c>
      <c r="D3" s="5" t="s">
        <v>197</v>
      </c>
      <c r="E3" s="5" t="s">
        <v>198</v>
      </c>
      <c r="F3" s="5" t="s">
        <v>99</v>
      </c>
    </row>
    <row r="4" spans="1:6" x14ac:dyDescent="0.3">
      <c r="A4" s="5">
        <v>1</v>
      </c>
      <c r="B4" s="5" t="s">
        <v>199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3">
      <c r="A5" s="5">
        <v>2</v>
      </c>
      <c r="B5" s="5" t="s">
        <v>200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3">
      <c r="A6" s="5">
        <v>3</v>
      </c>
      <c r="B6" s="5" t="s">
        <v>201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3">
      <c r="A7" s="5">
        <v>4</v>
      </c>
      <c r="B7" s="5" t="s">
        <v>202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3">
      <c r="A8" s="5">
        <v>5</v>
      </c>
      <c r="B8" s="5" t="s">
        <v>203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3">
      <c r="A9" s="5">
        <v>12</v>
      </c>
      <c r="B9" s="5" t="s">
        <v>204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2025-12-16T09:03:33Z</dcterms:modified>
</cp:coreProperties>
</file>