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2급\04 실전모의고사\"/>
    </mc:Choice>
  </mc:AlternateContent>
  <xr:revisionPtr revIDLastSave="0" documentId="13_ncr:1_{C6E2743B-E217-40F0-A212-980A8FDE2D82}" xr6:coauthVersionLast="47" xr6:coauthVersionMax="47" xr10:uidLastSave="{00000000-0000-0000-0000-000000000000}"/>
  <bookViews>
    <workbookView xWindow="-120" yWindow="-120" windowWidth="24240" windowHeight="1314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4" i="7"/>
  <c r="E28" i="4"/>
  <c r="E29" i="4"/>
  <c r="E30" i="4"/>
  <c r="E31" i="4"/>
  <c r="E32" i="4"/>
  <c r="E33" i="4"/>
  <c r="E34" i="4"/>
  <c r="E35" i="4"/>
  <c r="E36" i="4"/>
  <c r="E27" i="4"/>
  <c r="K17" i="4"/>
  <c r="K18" i="4"/>
  <c r="K19" i="4"/>
  <c r="K20" i="4"/>
  <c r="K21" i="4"/>
  <c r="K22" i="4"/>
  <c r="K23" i="4"/>
  <c r="K16" i="4"/>
  <c r="C23" i="4"/>
  <c r="K4" i="4"/>
  <c r="K5" i="4"/>
  <c r="K6" i="4"/>
  <c r="K7" i="4"/>
  <c r="K8" i="4"/>
  <c r="K9" i="4"/>
  <c r="K10" i="4"/>
  <c r="K11" i="4"/>
  <c r="K12" i="4"/>
  <c r="K3" i="4"/>
  <c r="F4" i="4" a="1"/>
  <c r="F4" i="4" s="1"/>
  <c r="F5" i="4" a="1"/>
  <c r="F5" i="4"/>
  <c r="F6" i="4" a="1"/>
  <c r="F6" i="4" s="1"/>
  <c r="F7" i="4" a="1"/>
  <c r="F7" i="4"/>
  <c r="F8" i="4" a="1"/>
  <c r="F8" i="4" s="1"/>
  <c r="F9" i="4" a="1"/>
  <c r="F9" i="4"/>
  <c r="F10" i="4" a="1"/>
  <c r="F10" i="4" s="1"/>
  <c r="F11" i="4" a="1"/>
  <c r="F11" i="4"/>
  <c r="F12" i="4" a="1"/>
  <c r="F12" i="4" s="1"/>
  <c r="F3" i="4" a="1"/>
  <c r="F3" i="4" s="1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F24" i="8" s="1"/>
  <c r="E9" i="8"/>
  <c r="E24" i="8" s="1"/>
  <c r="E12" i="4"/>
  <c r="E11" i="4"/>
  <c r="E10" i="4"/>
  <c r="E9" i="4"/>
  <c r="E8" i="4"/>
  <c r="E7" i="4"/>
  <c r="E6" i="4"/>
  <c r="E5" i="4"/>
  <c r="E4" i="4"/>
  <c r="E3" i="4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김우진</author>
  </authors>
  <commentList>
    <comment ref="C1" authorId="0" shapeId="0" xr:uid="{74ACA9BB-87B3-4072-8440-83F69C6D43C0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<sst xmlns="http://schemas.openxmlformats.org/spreadsheetml/2006/main" count="381" uniqueCount="291">
  <si>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</si>
  <si>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</si>
  <si>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</si>
  <si>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</si>
  <si>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</si>
  <si>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</si>
  <si>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</si>
  <si>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</si>
  <si>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</si>
  <si>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</si>
  <si>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</si>
  <si>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</si>
  <si>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</si>
  <si>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</si>
  <si>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</si>
  <si>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</si>
  <si>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</si>
  <si>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</si>
  <si>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</si>
  <si>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</si>
  <si>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</si>
  <si>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</si>
  <si>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</si>
  <si>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</si>
  <si>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</si>
  <si>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</si>
  <si>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</si>
  <si>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</si>
  <si>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</si>
  <si>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</si>
  <si>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</si>
  <si>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</si>
  <si>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</si>
  <si>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</si>
  <si>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</si>
  <si>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</si>
  <si>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</si>
  <si>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</si>
  <si>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</si>
  <si>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</si>
  <si>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</si>
  <si>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</si>
  <si>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</si>
  <si>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</si>
  <si>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</si>
  <si>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</si>
  <si>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</si>
  <si>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</si>
  <si>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</si>
  <si>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</si>
  <si>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</si>
  <si>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</si>
  <si>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</si>
  <si>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</si>
  <si>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</si>
  <si>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</si>
  <si>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</si>
  <si>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</si>
  <si>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</si>
  <si>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</si>
  <si>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</si>
  <si>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</si>
  <si>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</si>
  <si>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</si>
  <si>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</si>
  <si>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</si>
  <si>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</si>
  <si>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</si>
  <si>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</si>
  <si>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</si>
  <si>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</si>
  <si>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</si>
  <si>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</si>
  <si>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</si>
  <si>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</si>
  <si>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</si>
  <si>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</si>
  <si>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</si>
  <si>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</si>
  <si>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</si>
  <si>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</si>
  <si>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</si>
  <si>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</si>
  <si>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</si>
  <si>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</si>
  <si>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</si>
  <si>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</si>
  <si>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</si>
  <si>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</si>
  <si>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</si>
  <si>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</si>
  <si>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</si>
  <si>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</si>
  <si>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</si>
  <si>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</si>
  <si>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</si>
  <si>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</si>
  <si>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</si>
  <si>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</si>
  <si>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</si>
  <si>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</si>
  <si>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</si>
  <si>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</si>
  <si>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</si>
  <si>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</si>
  <si>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</si>
  <si>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</si>
  <si>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</si>
  <si>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</si>
  <si>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</si>
  <si>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</si>
  <si>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</si>
  <si>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</si>
  <si>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</si>
  <si>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</si>
  <si>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</si>
  <si>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</si>
  <si>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</si>
  <si>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</si>
  <si>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</si>
  <si>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</si>
  <si>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</si>
  <si>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</si>
  <si>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</si>
  <si>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</si>
  <si>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</si>
  <si>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</si>
  <si>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</si>
  <si>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</si>
  <si>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</si>
  <si>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</si>
  <si>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</si>
  <si>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</si>
  <si>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</si>
  <si>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</si>
  <si>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</si>
  <si>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</si>
  <si>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</si>
  <si>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</si>
  <si>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</si>
  <si>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</si>
  <si>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</si>
  <si>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</si>
  <si>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</si>
  <si>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</si>
  <si>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</si>
  <si>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</si>
  <si>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</si>
  <si>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</si>
  <si>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</si>
  <si>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</si>
  <si>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</si>
  <si>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</si>
  <si>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</si>
  <si>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</si>
  <si>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</si>
  <si>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</si>
  <si>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</si>
  <si>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</si>
  <si>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</si>
  <si>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</si>
  <si>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</si>
  <si>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</si>
  <si>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</si>
  <si>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</si>
  <si>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</si>
  <si>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</si>
  <si>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</si>
  <si>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</si>
  <si>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</si>
  <si>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</si>
  <si>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</si>
  <si>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</si>
  <si>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</si>
  <si>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</si>
  <si>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</si>
  <si>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</si>
  <si>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</si>
  <si>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</si>
  <si>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</si>
  <si>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</si>
  <si>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</si>
  <si>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</si>
  <si>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</si>
  <si>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</si>
  <si>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</si>
  <si>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</si>
  <si>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</si>
  <si>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</si>
  <si>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</si>
  <si>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</si>
  <si>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</si>
  <si>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</si>
  <si>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</si>
  <si>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</si>
  <si>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</si>
  <si>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</si>
  <si>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</si>
  <si>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</si>
  <si>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</si>
  <si>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</si>
  <si>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</si>
  <si>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</si>
  <si>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</si>
  <si>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</si>
  <si>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</si>
  <si>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</si>
  <si>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</si>
  <si>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</si>
  <si>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</si>
  <si>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</si>
  <si>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</si>
  <si>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</si>
  <si>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</si>
  <si>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</si>
  <si>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</si>
  <si>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</si>
  <si>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</si>
  <si>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</si>
  <si>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</si>
  <si>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</si>
  <si>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</si>
  <si>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</si>
  <si>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</si>
  <si>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</si>
  <si>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</si>
  <si>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</si>
  <si>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</si>
  <si>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</si>
  <si>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</si>
  <si>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</si>
  <si>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</si>
  <si>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</si>
  <si>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</si>
  <si>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</si>
  <si>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</si>
  <si>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</si>
  <si>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</si>
  <si>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</si>
  <si>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</si>
  <si>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</si>
  <si>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</si>
  <si>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</si>
  <si>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</si>
  <si>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</si>
  <si>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</si>
  <si>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</si>
  <si>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</si>
  <si>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</si>
  <si>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</si>
  <si>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</si>
  <si>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</si>
  <si>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</si>
  <si>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</si>
  <si>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</si>
  <si>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</si>
  <si>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</si>
  <si>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</si>
  <si>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</si>
  <si>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</si>
  <si>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</si>
  <si>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</si>
  <si>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</si>
  <si>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</si>
  <si>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</si>
  <si>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</si>
  <si>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</si>
  <si>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</si>
  <si>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</si>
  <si>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</si>
  <si>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</si>
  <si>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</si>
  <si>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</si>
  <si>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</si>
  <si>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</si>
  <si>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kej4872</t>
    <phoneticPr fontId="1" type="noConversion"/>
  </si>
  <si>
    <t>ksh8731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</si>
  <si>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</si>
  <si>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</si>
  <si>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</si>
  <si>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</si>
  <si>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</si>
  <si>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</si>
  <si>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</si>
  <si>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</si>
  <si>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</si>
  <si>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</si>
  <si>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</si>
  <si>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</si>
  <si>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</si>
  <si>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wjj0254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</si>
</sst>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  <a:cs typeface="+mn-cs"/>
              </a:defRPr>
            </a:pPr>
            <a:r>
              <a:rPr lang="ko-KR" altLang="en-US" sz="1800" b="1" baseline="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0000"/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4BA-45C8-8B77-1FE58608A66B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4BA-45C8-8B77-1FE58608A66B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4BA-45C8-8B77-1FE58608A66B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4BA-45C8-8B77-1FE58608A66B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E4BA-45C8-8B77-1FE58608A66B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E4BA-45C8-8B77-1FE58608A6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19050</xdr:rowOff>
        </xdr:from>
        <xdr:to>
          <xdr:col>1</xdr:col>
          <xdr:colOff>0</xdr:colOff>
          <xdr:row>12</xdr:row>
          <xdr:rowOff>200025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9525</xdr:colOff>
      <xdr:row>10</xdr:row>
      <xdr:rowOff>0</xdr:rowOff>
    </xdr:from>
    <xdr:to>
      <xdr:col>1</xdr:col>
      <xdr:colOff>771525</xdr:colOff>
      <xdr:row>12</xdr:row>
      <xdr:rowOff>190500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90575" y="2143125"/>
          <a:ext cx="762000" cy="60960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A43521-18A5-4B23-96D9-8486A6F10299}" name="표1" displayName="표1" ref="A3:J24" totalsRowShown="0" headerRowDxfId="11" dataDxfId="9" headerRowBorderDxfId="10" tableBorderDxfId="8">
  <autoFilter ref="A3:J24" xr:uid="{A2A43521-18A5-4B23-96D9-8486A6F10299}"/>
  <tableColumns count="10">
    <tableColumn id="1" xr3:uid="{99EFFA08-EA88-46A9-AF81-EDCD594B9F55}" name="학번" dataDxfId="7"/>
    <tableColumn id="2" xr3:uid="{5D4B7AB2-1BB0-4338-9863-64D0CFB60125}" name="이름" dataDxfId="6"/>
    <tableColumn id="3" xr3:uid="{3CFE8BE1-CFCF-49FA-AE60-8240EDACBF18}" name="학과" dataDxfId="5"/>
    <tableColumn id="4" xr3:uid="{458E7068-A037-41AB-B510-643A133711D9}" name="성별"/>
    <tableColumn id="5" xr3:uid="{EDAAFB50-4F9F-42DA-81D8-F1F11CA3FCF0}" name="중간"/>
    <tableColumn id="6" xr3:uid="{15C9E7AF-4376-47AF-8C2E-254F17D6062E}" name="기말"/>
    <tableColumn id="7" xr3:uid="{087F8F93-B47D-4CAB-B5EC-8E8848773C20}" name="출석" dataDxfId="4"/>
    <tableColumn id="8" xr3:uid="{9F54C74A-26AA-49FB-A59B-2184BEF82081}" name="과제" dataDxfId="3"/>
    <tableColumn id="9" xr3:uid="{F80338AB-B072-45FB-9F1C-D98088588C75}" name="총점" dataDxfId="2"/>
    <tableColumn id="10" xr3:uid="{C524FEA8-8D46-40FD-9CCA-5E93616C6E6B}" name="합계" dataDxfId="1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10"/>
  <sheetViews>
    <sheetView workbookViewId="0">
      <selection activeCell="H17" sqref="H17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255</v>
      </c>
      <c r="B3" s="1" t="s">
        <v>256</v>
      </c>
      <c r="C3" s="1" t="s">
        <v>257</v>
      </c>
      <c r="D3" s="1" t="s">
        <v>258</v>
      </c>
      <c r="E3" s="1" t="s">
        <v>259</v>
      </c>
      <c r="F3" s="1" t="s">
        <v>260</v>
      </c>
    </row>
    <row r="4" spans="1:6" x14ac:dyDescent="0.3">
      <c r="A4" s="1" t="s">
        <v>275</v>
      </c>
      <c r="B4" s="1" t="s">
        <v>268</v>
      </c>
      <c r="C4" s="1" t="s">
        <v>265</v>
      </c>
      <c r="D4" s="1" t="s">
        <v>261</v>
      </c>
      <c r="E4" s="2">
        <v>1400</v>
      </c>
      <c r="F4" s="2">
        <v>4400</v>
      </c>
    </row>
    <row r="5" spans="1:6" x14ac:dyDescent="0.3">
      <c r="A5" s="1" t="s">
        <v>276</v>
      </c>
      <c r="B5" s="1" t="s">
        <v>269</v>
      </c>
      <c r="C5" s="1" t="s">
        <v>266</v>
      </c>
      <c r="D5" s="1" t="s">
        <v>262</v>
      </c>
      <c r="E5" s="2">
        <v>3200</v>
      </c>
      <c r="F5" s="2">
        <v>7200</v>
      </c>
    </row>
    <row r="6" spans="1:6" x14ac:dyDescent="0.3">
      <c r="A6" s="1" t="s">
        <v>290</v>
      </c>
      <c r="B6" s="1" t="s">
        <v>270</v>
      </c>
      <c r="C6" s="1" t="s">
        <v>267</v>
      </c>
      <c r="D6" s="1" t="s">
        <v>263</v>
      </c>
      <c r="E6" s="2">
        <v>1200</v>
      </c>
      <c r="F6" s="2">
        <v>2200</v>
      </c>
    </row>
    <row r="7" spans="1:6" x14ac:dyDescent="0.3">
      <c r="A7" s="1" t="s">
        <v>277</v>
      </c>
      <c r="B7" s="1" t="s">
        <v>271</v>
      </c>
      <c r="C7" s="1" t="s">
        <v>267</v>
      </c>
      <c r="D7" s="1" t="s">
        <v>262</v>
      </c>
      <c r="E7" s="2">
        <v>4400</v>
      </c>
      <c r="F7" s="2">
        <v>8400</v>
      </c>
    </row>
    <row r="8" spans="1:6" x14ac:dyDescent="0.3">
      <c r="A8" s="1" t="s">
        <v>278</v>
      </c>
      <c r="B8" s="1" t="s">
        <v>272</v>
      </c>
      <c r="C8" s="1" t="s">
        <v>266</v>
      </c>
      <c r="D8" s="1" t="s">
        <v>263</v>
      </c>
      <c r="E8" s="2">
        <v>1000</v>
      </c>
      <c r="F8" s="2">
        <v>5000</v>
      </c>
    </row>
    <row r="9" spans="1:6" x14ac:dyDescent="0.3">
      <c r="A9" s="1" t="s">
        <v>279</v>
      </c>
      <c r="B9" s="1" t="s">
        <v>273</v>
      </c>
      <c r="C9" s="1" t="s">
        <v>266</v>
      </c>
      <c r="D9" s="1" t="s">
        <v>264</v>
      </c>
      <c r="E9" s="2">
        <v>5600</v>
      </c>
      <c r="F9" s="2">
        <v>10600</v>
      </c>
    </row>
    <row r="10" spans="1:6" x14ac:dyDescent="0.3">
      <c r="A10" s="1" t="s">
        <v>280</v>
      </c>
      <c r="B10" s="1" t="s">
        <v>274</v>
      </c>
      <c r="C10" s="1" t="s">
        <v>265</v>
      </c>
      <c r="D10" s="1" t="s">
        <v>261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G15"/>
  <sheetViews>
    <sheetView workbookViewId="0">
      <selection activeCell="I4" sqref="I4"/>
    </sheetView>
  </sheetViews>
  <sheetFormatPr defaultRowHeight="16.5" x14ac:dyDescent="0.3"/>
  <cols>
    <col min="2" max="2" width="10.375" bestFit="1" customWidth="1"/>
    <col min="7" max="7" width="12.125" customWidth="1"/>
  </cols>
  <sheetData>
    <row r="1" spans="1:7" x14ac:dyDescent="0.3">
      <c r="C1" t="s">
        <v>96</v>
      </c>
    </row>
    <row r="3" spans="1:7" x14ac:dyDescent="0.3">
      <c r="A3" s="19" t="s">
        <v>97</v>
      </c>
      <c r="B3" s="19" t="s">
        <v>98</v>
      </c>
      <c r="C3" s="19" t="s">
        <v>281</v>
      </c>
      <c r="D3" s="19" t="s">
        <v>99</v>
      </c>
      <c r="E3" s="19" t="s">
        <v>100</v>
      </c>
      <c r="F3" s="19" t="s">
        <v>101</v>
      </c>
      <c r="G3" s="19" t="s">
        <v>102</v>
      </c>
    </row>
    <row r="4" spans="1:7" x14ac:dyDescent="0.3">
      <c r="A4" s="23" t="s">
        <v>103</v>
      </c>
      <c r="B4" s="5" t="s">
        <v>104</v>
      </c>
      <c r="C4" s="5">
        <v>300</v>
      </c>
      <c r="D4" s="7">
        <v>8200</v>
      </c>
      <c r="E4" s="20">
        <v>0.18</v>
      </c>
      <c r="F4" s="7">
        <v>1480</v>
      </c>
      <c r="G4" s="22" t="s">
        <v>105</v>
      </c>
    </row>
    <row r="5" spans="1:7" x14ac:dyDescent="0.3">
      <c r="A5" s="23"/>
      <c r="B5" s="5" t="s">
        <v>106</v>
      </c>
      <c r="C5" s="5">
        <v>200</v>
      </c>
      <c r="D5" s="7">
        <v>10000</v>
      </c>
      <c r="E5" s="20">
        <v>0.18</v>
      </c>
      <c r="F5" s="7">
        <v>1800</v>
      </c>
      <c r="G5" s="22" t="s">
        <v>105</v>
      </c>
    </row>
    <row r="6" spans="1:7" x14ac:dyDescent="0.3">
      <c r="A6" s="23"/>
      <c r="B6" s="5" t="s">
        <v>107</v>
      </c>
      <c r="C6" s="5">
        <v>250</v>
      </c>
      <c r="D6" s="7">
        <v>6500</v>
      </c>
      <c r="E6" s="20">
        <v>0.18</v>
      </c>
      <c r="F6" s="7">
        <v>1170</v>
      </c>
      <c r="G6" s="22" t="s">
        <v>105</v>
      </c>
    </row>
    <row r="7" spans="1:7" x14ac:dyDescent="0.3">
      <c r="A7" s="23" t="s">
        <v>108</v>
      </c>
      <c r="B7" s="5" t="s">
        <v>109</v>
      </c>
      <c r="C7" s="5">
        <v>120</v>
      </c>
      <c r="D7" s="7">
        <v>9600</v>
      </c>
      <c r="E7" s="20">
        <v>0.15</v>
      </c>
      <c r="F7" s="7">
        <v>1440</v>
      </c>
      <c r="G7" s="22" t="s">
        <v>105</v>
      </c>
    </row>
    <row r="8" spans="1:7" x14ac:dyDescent="0.3">
      <c r="A8" s="23"/>
      <c r="B8" s="5" t="s">
        <v>110</v>
      </c>
      <c r="C8" s="5">
        <v>250</v>
      </c>
      <c r="D8" s="7">
        <v>14200</v>
      </c>
      <c r="E8" s="20">
        <v>0.15</v>
      </c>
      <c r="F8" s="7">
        <v>2130</v>
      </c>
      <c r="G8" s="22" t="s">
        <v>105</v>
      </c>
    </row>
    <row r="9" spans="1:7" x14ac:dyDescent="0.3">
      <c r="A9" s="23"/>
      <c r="B9" s="5" t="s">
        <v>111</v>
      </c>
      <c r="C9" s="5">
        <v>200</v>
      </c>
      <c r="D9" s="7">
        <v>9900</v>
      </c>
      <c r="E9" s="20">
        <v>0.15</v>
      </c>
      <c r="F9" s="7">
        <v>1490</v>
      </c>
      <c r="G9" s="22" t="s">
        <v>105</v>
      </c>
    </row>
    <row r="10" spans="1:7" x14ac:dyDescent="0.3">
      <c r="A10" s="23" t="s">
        <v>112</v>
      </c>
      <c r="B10" s="5" t="s">
        <v>113</v>
      </c>
      <c r="C10" s="5">
        <v>500</v>
      </c>
      <c r="D10" s="7">
        <v>1100</v>
      </c>
      <c r="E10" s="20">
        <v>0.2</v>
      </c>
      <c r="F10" s="7">
        <v>220</v>
      </c>
      <c r="G10" s="22" t="s">
        <v>114</v>
      </c>
    </row>
    <row r="11" spans="1:7" x14ac:dyDescent="0.3">
      <c r="A11" s="23"/>
      <c r="B11" s="5" t="s">
        <v>115</v>
      </c>
      <c r="C11" s="5">
        <v>450</v>
      </c>
      <c r="D11" s="7">
        <v>1500</v>
      </c>
      <c r="E11" s="20">
        <v>0.2</v>
      </c>
      <c r="F11" s="7">
        <v>300</v>
      </c>
      <c r="G11" s="22" t="s">
        <v>114</v>
      </c>
    </row>
    <row r="12" spans="1:7" x14ac:dyDescent="0.3">
      <c r="A12" s="23"/>
      <c r="B12" s="5" t="s">
        <v>116</v>
      </c>
      <c r="C12" s="5">
        <v>300</v>
      </c>
      <c r="D12" s="7">
        <v>1800</v>
      </c>
      <c r="E12" s="20">
        <v>0.2</v>
      </c>
      <c r="F12" s="7">
        <v>360</v>
      </c>
      <c r="G12" s="22" t="s">
        <v>114</v>
      </c>
    </row>
    <row r="13" spans="1:7" x14ac:dyDescent="0.3">
      <c r="A13" s="23" t="s">
        <v>117</v>
      </c>
      <c r="B13" s="5" t="s">
        <v>118</v>
      </c>
      <c r="C13" s="5">
        <v>200</v>
      </c>
      <c r="D13" s="7">
        <v>3200</v>
      </c>
      <c r="E13" s="20">
        <v>0.15</v>
      </c>
      <c r="F13" s="7">
        <v>480</v>
      </c>
      <c r="G13" s="22" t="s">
        <v>114</v>
      </c>
    </row>
    <row r="14" spans="1:7" x14ac:dyDescent="0.3">
      <c r="A14" s="23"/>
      <c r="B14" s="5" t="s">
        <v>119</v>
      </c>
      <c r="C14" s="5">
        <v>300</v>
      </c>
      <c r="D14" s="7">
        <v>4500</v>
      </c>
      <c r="E14" s="20">
        <v>0.15</v>
      </c>
      <c r="F14" s="7">
        <v>680</v>
      </c>
      <c r="G14" s="22" t="s">
        <v>114</v>
      </c>
    </row>
    <row r="15" spans="1:7" x14ac:dyDescent="0.3">
      <c r="A15" s="23"/>
      <c r="B15" s="5" t="s">
        <v>120</v>
      </c>
      <c r="C15" s="5">
        <v>180</v>
      </c>
      <c r="D15" s="7">
        <v>6900</v>
      </c>
      <c r="E15" s="20">
        <v>0.15</v>
      </c>
      <c r="F15" s="7">
        <v>1040</v>
      </c>
      <c r="G15" s="22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B2:D10"/>
  <sheetViews>
    <sheetView workbookViewId="0">
      <selection activeCell="B4" sqref="B4:B10"/>
    </sheetView>
  </sheetViews>
  <sheetFormatPr defaultRowHeight="16.5" x14ac:dyDescent="0.3"/>
  <cols>
    <col min="1" max="1" width="3.625" customWidth="1"/>
    <col min="2" max="2" width="14.625" customWidth="1"/>
    <col min="3" max="4" width="11.625" customWidth="1"/>
  </cols>
  <sheetData>
    <row r="2" spans="2:4" x14ac:dyDescent="0.3">
      <c r="B2" t="s">
        <v>121</v>
      </c>
    </row>
    <row r="4" spans="2:4" x14ac:dyDescent="0.3">
      <c r="B4" t="s">
        <v>282</v>
      </c>
      <c r="C4">
        <v>2021</v>
      </c>
      <c r="D4" t="s">
        <v>283</v>
      </c>
    </row>
    <row r="5" spans="2:4" x14ac:dyDescent="0.3">
      <c r="B5" t="s">
        <v>284</v>
      </c>
      <c r="C5" s="21">
        <v>21234000</v>
      </c>
      <c r="D5" s="21">
        <v>67812000</v>
      </c>
    </row>
    <row r="6" spans="2:4" x14ac:dyDescent="0.3">
      <c r="B6" t="s">
        <v>285</v>
      </c>
      <c r="C6" s="21">
        <v>25762000</v>
      </c>
      <c r="D6" s="21">
        <v>89980000</v>
      </c>
    </row>
    <row r="7" spans="2:4" x14ac:dyDescent="0.3">
      <c r="B7" t="s">
        <v>286</v>
      </c>
      <c r="C7" s="21">
        <v>56320000</v>
      </c>
      <c r="D7" s="21">
        <v>189056000</v>
      </c>
    </row>
    <row r="8" spans="2:4" x14ac:dyDescent="0.3">
      <c r="B8" t="s">
        <v>287</v>
      </c>
      <c r="C8" s="21">
        <v>7134000</v>
      </c>
      <c r="D8" s="21">
        <v>23877000</v>
      </c>
    </row>
    <row r="9" spans="2:4" x14ac:dyDescent="0.3">
      <c r="B9" t="s">
        <v>288</v>
      </c>
      <c r="C9" s="21">
        <v>2078000</v>
      </c>
      <c r="D9" s="21">
        <v>7123000</v>
      </c>
    </row>
    <row r="10" spans="2:4" x14ac:dyDescent="0.3">
      <c r="B10" t="s">
        <v>289</v>
      </c>
      <c r="C10" s="21">
        <v>112528000</v>
      </c>
      <c r="D10" s="21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K41"/>
  <sheetViews>
    <sheetView topLeftCell="A19" workbookViewId="0">
      <selection activeCell="E27" sqref="E27:E36"/>
    </sheetView>
  </sheetViews>
  <sheetFormatPr defaultRowHeight="16.5" x14ac:dyDescent="0.3"/>
  <cols>
    <col min="2" max="3" width="10.375" bestFit="1" customWidth="1"/>
    <col min="6" max="6" width="10.375" bestFit="1" customWidth="1"/>
    <col min="8" max="8" width="9.5" bestFit="1" customWidth="1"/>
  </cols>
  <sheetData>
    <row r="1" spans="1:11" x14ac:dyDescent="0.3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3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3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 "수", E3&gt;=80, "우", E3&gt;=70, "미", E3&gt;=60, "양", E3&lt;60, "가")</f>
        <v>미</v>
      </c>
      <c r="H3" s="5" t="s">
        <v>21</v>
      </c>
      <c r="I3" s="5" t="s">
        <v>22</v>
      </c>
      <c r="J3" s="7">
        <v>7685</v>
      </c>
      <c r="K3" s="7" t="str">
        <f>IF(LARGE($J$3:$J$12,3)&lt;=J3, "우수", IF(SMALL($J$3:$J$12, 3)&gt;=J3, "노력", ""))</f>
        <v>노력</v>
      </c>
    </row>
    <row r="4" spans="1:11" x14ac:dyDescent="0.3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 "수", E4&gt;=80, "우", E4&gt;=70, "미", E4&gt;=60, "양", E4&lt;60, 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IF(LARGE($J$3:$J$12,3)&lt;=J4, "우수", IF(SMALL($J$3:$J$12, 3)&gt;=J4, "노력", ""))</f>
        <v/>
      </c>
    </row>
    <row r="5" spans="1:11" x14ac:dyDescent="0.3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 "수", E5&gt;=80, "우", E5&gt;=70, "미", E5&gt;=60, "양", E5&lt;60, 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3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 "수", E6&gt;=80, "우", E6&gt;=70, "미", E6&gt;=60, "양", E6&lt;60, 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3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 "수", E7&gt;=80, "우", E7&gt;=70, "미", E7&gt;=60, "양", E7&lt;60, 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3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 "수", E8&gt;=80, "우", E8&gt;=70, "미", E8&gt;=60, "양", E8&lt;60, 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3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 "수", E9&gt;=80, "우", E9&gt;=70, "미", E9&gt;=60, "양", E9&lt;60, 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3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 "수", E10&gt;=80, "우", E10&gt;=70, "미", E10&gt;=60, "양", E10&lt;60, 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3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 "수", E11&gt;=80, "우", E11&gt;=70, "미", E11&gt;=60, "양", E11&lt;60, 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3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 "수", E12&gt;=80, "우", E12&gt;=70, "미", E12&gt;=60, "양", E12&lt;60, 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3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3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3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 $J$16:$J$23,1)&lt;=3, CHOOSE(_xlfn.RANK.EQ(J16, $J$16:$J$23,1), "1위", "2위", "3위"), "")</f>
        <v/>
      </c>
    </row>
    <row r="17" spans="1:11" x14ac:dyDescent="0.3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 $J$16:$J$23,1)&lt;=3, CHOOSE(_xlfn.RANK.EQ(J17, $J$16:$J$23,1), "1위", "2위", "3위"), "")</f>
        <v>3위</v>
      </c>
    </row>
    <row r="18" spans="1:11" x14ac:dyDescent="0.3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3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3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3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3">
      <c r="A22" s="5" t="s">
        <v>39</v>
      </c>
      <c r="B22" s="5" t="s">
        <v>47</v>
      </c>
      <c r="C22" s="5">
        <v>78</v>
      </c>
      <c r="E22" s="5" t="s">
        <v>36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3">
      <c r="A23" s="24" t="s">
        <v>48</v>
      </c>
      <c r="B23" s="25"/>
      <c r="C23" s="5">
        <f>ROUNDUP(DAVERAGE(A15:C22, 3, E22:E23), 1)</f>
        <v>73.699999999999989</v>
      </c>
      <c r="E23" s="5" t="s">
        <v>41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3">
      <c r="A25" s="3" t="s">
        <v>63</v>
      </c>
      <c r="B25" s="4" t="s">
        <v>64</v>
      </c>
    </row>
    <row r="26" spans="1:11" x14ac:dyDescent="0.3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3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 2), $B$39:$F$41, 3, FALSE)</f>
        <v>30</v>
      </c>
      <c r="F27" s="7">
        <v>6150</v>
      </c>
    </row>
    <row r="28" spans="1:11" x14ac:dyDescent="0.3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 2), $B$39:$F$41, 3, FALSE)</f>
        <v>120</v>
      </c>
      <c r="F28" s="7">
        <v>17500</v>
      </c>
    </row>
    <row r="29" spans="1:11" x14ac:dyDescent="0.3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3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3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3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3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3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3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3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3">
      <c r="A38" t="s">
        <v>89</v>
      </c>
    </row>
    <row r="39" spans="1:6" x14ac:dyDescent="0.3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3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3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5"/>
  <dimension ref="A1:J24"/>
  <sheetViews>
    <sheetView workbookViewId="0">
      <selection activeCell="N9" sqref="N9"/>
    </sheetView>
  </sheetViews>
  <sheetFormatPr defaultRowHeight="16.5" outlineLevelRow="3" x14ac:dyDescent="0.3"/>
  <cols>
    <col min="3" max="3" width="12.375" bestFit="1" customWidth="1"/>
    <col min="4" max="10" width="7.625" customWidth="1"/>
  </cols>
  <sheetData>
    <row r="1" spans="1:10" ht="20.25" x14ac:dyDescent="0.3">
      <c r="A1" s="26" t="s">
        <v>122</v>
      </c>
      <c r="B1" s="26"/>
      <c r="C1" s="26"/>
      <c r="D1" s="26"/>
      <c r="E1" s="26"/>
      <c r="F1" s="26"/>
      <c r="G1" s="26"/>
      <c r="H1" s="26"/>
      <c r="I1" s="26"/>
      <c r="J1" s="26"/>
    </row>
    <row r="3" spans="1:10" x14ac:dyDescent="0.3">
      <c r="A3" s="17" t="s">
        <v>123</v>
      </c>
      <c r="B3" s="17" t="s">
        <v>19</v>
      </c>
      <c r="C3" s="17" t="s">
        <v>124</v>
      </c>
      <c r="D3" s="17" t="s">
        <v>125</v>
      </c>
      <c r="E3" s="17" t="s">
        <v>126</v>
      </c>
      <c r="F3" s="17" t="s">
        <v>127</v>
      </c>
      <c r="G3" s="17" t="s">
        <v>128</v>
      </c>
      <c r="H3" s="17" t="s">
        <v>129</v>
      </c>
      <c r="I3" s="17" t="s">
        <v>130</v>
      </c>
      <c r="J3" s="17" t="s">
        <v>131</v>
      </c>
    </row>
    <row r="4" spans="1:10" outlineLevel="3" x14ac:dyDescent="0.3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3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3">
      <c r="A6" s="5"/>
      <c r="B6" s="5"/>
      <c r="C6" s="5"/>
      <c r="D6" s="14" t="s">
        <v>252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3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3">
      <c r="A8" s="5"/>
      <c r="B8" s="5"/>
      <c r="C8" s="5"/>
      <c r="D8" s="14" t="s">
        <v>253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3">
      <c r="A9" s="5"/>
      <c r="B9" s="5"/>
      <c r="C9" s="14" t="s">
        <v>248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3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3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3">
      <c r="A12" s="5"/>
      <c r="B12" s="5"/>
      <c r="C12" s="5"/>
      <c r="D12" s="14" t="s">
        <v>252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3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3">
      <c r="A14" s="5"/>
      <c r="B14" s="5"/>
      <c r="C14" s="5"/>
      <c r="D14" s="14" t="s">
        <v>253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3">
      <c r="A15" s="5"/>
      <c r="B15" s="5"/>
      <c r="C15" s="14" t="s">
        <v>249</v>
      </c>
      <c r="D15" s="5"/>
      <c r="E15" s="13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3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3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3">
      <c r="A18" s="5"/>
      <c r="B18" s="5"/>
      <c r="C18" s="5"/>
      <c r="D18" s="14" t="s">
        <v>252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3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3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3">
      <c r="A21" s="1"/>
      <c r="B21" s="1"/>
      <c r="C21" s="1"/>
      <c r="D21" s="15" t="s">
        <v>253</v>
      </c>
      <c r="E21" s="1"/>
      <c r="F21" s="1"/>
      <c r="G21" s="1">
        <f>SUBTOTAL(9,G19:G20)</f>
        <v>18</v>
      </c>
      <c r="H21" s="1">
        <f>SUBTOTAL(9,H19:H20)</f>
        <v>36</v>
      </c>
      <c r="I21" s="1"/>
      <c r="J21" s="1"/>
    </row>
    <row r="22" spans="1:10" outlineLevel="1" x14ac:dyDescent="0.3">
      <c r="A22" s="1"/>
      <c r="B22" s="1"/>
      <c r="C22" s="15" t="s">
        <v>250</v>
      </c>
      <c r="D22" s="1"/>
      <c r="E22" s="16">
        <f>SUBTOTAL(1,E16:E20)</f>
        <v>27.25</v>
      </c>
      <c r="F22" s="16">
        <f>SUBTOTAL(1,F16:F20)</f>
        <v>35</v>
      </c>
      <c r="G22" s="1"/>
      <c r="H22" s="1"/>
      <c r="I22" s="1"/>
      <c r="J22" s="1"/>
    </row>
    <row r="23" spans="1:10" x14ac:dyDescent="0.3">
      <c r="A23" s="1"/>
      <c r="B23" s="1"/>
      <c r="C23" s="15"/>
      <c r="D23" s="15" t="s">
        <v>254</v>
      </c>
      <c r="E23" s="1"/>
      <c r="F23" s="1"/>
      <c r="G23" s="1">
        <f>SUBTOTAL(9,G4:G20)</f>
        <v>81</v>
      </c>
      <c r="H23" s="1">
        <f>SUBTOTAL(9,H4:H20)</f>
        <v>175</v>
      </c>
      <c r="I23" s="1"/>
      <c r="J23" s="1"/>
    </row>
    <row r="24" spans="1:10" x14ac:dyDescent="0.3">
      <c r="A24" s="1"/>
      <c r="B24" s="1"/>
      <c r="C24" s="15" t="s">
        <v>251</v>
      </c>
      <c r="D24" s="1"/>
      <c r="E24" s="16">
        <f>SUBTOTAL(1,E4:E20)</f>
        <v>26.4</v>
      </c>
      <c r="F24" s="16">
        <f>SUBTOTAL(1,F4:F20)</f>
        <v>34.5</v>
      </c>
      <c r="G24" s="1"/>
      <c r="H24" s="1"/>
      <c r="I24" s="1"/>
      <c r="J24" s="1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F15"/>
  <sheetViews>
    <sheetView workbookViewId="0">
      <selection activeCell="L12" sqref="L12"/>
    </sheetView>
  </sheetViews>
  <sheetFormatPr defaultRowHeight="16.5" x14ac:dyDescent="0.3"/>
  <cols>
    <col min="5" max="5" width="10.375" bestFit="1" customWidth="1"/>
    <col min="6" max="6" width="13.875" bestFit="1" customWidth="1"/>
  </cols>
  <sheetData>
    <row r="1" spans="1:6" ht="20.25" x14ac:dyDescent="0.3">
      <c r="A1" s="26" t="s">
        <v>157</v>
      </c>
      <c r="B1" s="26"/>
      <c r="C1" s="26"/>
      <c r="D1" s="26"/>
      <c r="E1" s="26"/>
      <c r="F1" s="26"/>
    </row>
    <row r="3" spans="1:6" x14ac:dyDescent="0.3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3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3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3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3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3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3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3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3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3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3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3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3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G9"/>
  <sheetViews>
    <sheetView tabSelected="1" workbookViewId="0">
      <selection activeCell="G13" sqref="G13"/>
    </sheetView>
  </sheetViews>
  <sheetFormatPr defaultRowHeight="16.5" x14ac:dyDescent="0.3"/>
  <cols>
    <col min="1" max="2" width="10.25" bestFit="1" customWidth="1"/>
    <col min="3" max="3" width="9.125" bestFit="1" customWidth="1"/>
    <col min="4" max="4" width="12.375" bestFit="1" customWidth="1"/>
    <col min="5" max="5" width="10.875" bestFit="1" customWidth="1"/>
    <col min="6" max="6" width="9.75" bestFit="1" customWidth="1"/>
    <col min="7" max="7" width="10.875" bestFit="1" customWidth="1"/>
  </cols>
  <sheetData>
    <row r="1" spans="1:7" ht="20.25" x14ac:dyDescent="0.3">
      <c r="A1" s="26" t="s">
        <v>213</v>
      </c>
      <c r="B1" s="26"/>
      <c r="C1" s="26"/>
      <c r="D1" s="26"/>
      <c r="E1" s="26"/>
      <c r="F1" s="26"/>
      <c r="G1" s="26"/>
    </row>
    <row r="3" spans="1:7" x14ac:dyDescent="0.3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3">
      <c r="A4" s="5" t="s">
        <v>220</v>
      </c>
      <c r="B4" s="12">
        <v>937</v>
      </c>
      <c r="C4" s="18">
        <v>400</v>
      </c>
      <c r="D4" s="18">
        <v>374800</v>
      </c>
      <c r="E4" s="18">
        <v>196770</v>
      </c>
      <c r="F4" s="18">
        <v>20000</v>
      </c>
      <c r="G4" s="18">
        <f>D4-(E4+F4)</f>
        <v>158030</v>
      </c>
    </row>
    <row r="5" spans="1:7" x14ac:dyDescent="0.3">
      <c r="A5" s="5" t="s">
        <v>221</v>
      </c>
      <c r="B5" s="12">
        <v>3456</v>
      </c>
      <c r="C5" s="18">
        <v>300</v>
      </c>
      <c r="D5" s="18">
        <v>1036800</v>
      </c>
      <c r="E5" s="18">
        <v>691200</v>
      </c>
      <c r="F5" s="18">
        <v>20000</v>
      </c>
      <c r="G5" s="18">
        <f t="shared" ref="G5:G9" si="0">D5-(E5+F5)</f>
        <v>325600</v>
      </c>
    </row>
    <row r="6" spans="1:7" x14ac:dyDescent="0.3">
      <c r="A6" s="5" t="s">
        <v>222</v>
      </c>
      <c r="B6" s="12">
        <v>2560</v>
      </c>
      <c r="C6" s="18">
        <v>300</v>
      </c>
      <c r="D6" s="18">
        <v>768000</v>
      </c>
      <c r="E6" s="18">
        <v>460800</v>
      </c>
      <c r="F6" s="18">
        <v>25000</v>
      </c>
      <c r="G6" s="18">
        <f t="shared" si="0"/>
        <v>282200</v>
      </c>
    </row>
    <row r="7" spans="1:7" x14ac:dyDescent="0.3">
      <c r="A7" s="5" t="s">
        <v>223</v>
      </c>
      <c r="B7" s="12">
        <v>1867</v>
      </c>
      <c r="C7" s="18">
        <v>300</v>
      </c>
      <c r="D7" s="18">
        <v>560100</v>
      </c>
      <c r="E7" s="18">
        <v>317390</v>
      </c>
      <c r="F7" s="18">
        <v>25000</v>
      </c>
      <c r="G7" s="18">
        <f t="shared" si="0"/>
        <v>217710</v>
      </c>
    </row>
    <row r="8" spans="1:7" x14ac:dyDescent="0.3">
      <c r="A8" s="5" t="s">
        <v>224</v>
      </c>
      <c r="B8" s="12">
        <v>436</v>
      </c>
      <c r="C8" s="18">
        <v>300</v>
      </c>
      <c r="D8" s="18">
        <v>130800</v>
      </c>
      <c r="E8" s="18">
        <v>78480</v>
      </c>
      <c r="F8" s="18">
        <v>27000</v>
      </c>
      <c r="G8" s="18">
        <f t="shared" si="0"/>
        <v>25320</v>
      </c>
    </row>
    <row r="9" spans="1:7" x14ac:dyDescent="0.3">
      <c r="A9" s="5" t="s">
        <v>225</v>
      </c>
      <c r="B9" s="12">
        <v>353</v>
      </c>
      <c r="C9" s="18">
        <v>300</v>
      </c>
      <c r="D9" s="18">
        <v>105900</v>
      </c>
      <c r="E9" s="18">
        <v>63540</v>
      </c>
      <c r="F9" s="18">
        <v>25000</v>
      </c>
      <c r="G9" s="18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19050</xdr:rowOff>
                  </from>
                  <to>
                    <xdr:col>1</xdr:col>
                    <xdr:colOff>0</xdr:colOff>
                    <xdr:row>12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8"/>
  <dimension ref="A1:F9"/>
  <sheetViews>
    <sheetView topLeftCell="A3" workbookViewId="0">
      <selection activeCell="O22" sqref="O22"/>
    </sheetView>
  </sheetViews>
  <sheetFormatPr defaultRowHeight="16.5" x14ac:dyDescent="0.3"/>
  <cols>
    <col min="2" max="2" width="10.375" bestFit="1" customWidth="1"/>
  </cols>
  <sheetData>
    <row r="1" spans="1:6" ht="20.25" x14ac:dyDescent="0.3">
      <c r="A1" s="26" t="s">
        <v>226</v>
      </c>
      <c r="B1" s="26"/>
      <c r="C1" s="26"/>
      <c r="D1" s="26"/>
      <c r="E1" s="26"/>
      <c r="F1" s="26"/>
    </row>
    <row r="3" spans="1:6" x14ac:dyDescent="0.3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3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3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3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3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3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3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d1557</cp:lastModifiedBy>
  <dcterms:created xsi:type="dcterms:W3CDTF">2023-04-27T08:01:32Z</dcterms:created>
  <dcterms:modified xsi:type="dcterms:W3CDTF">2024-07-02T13:11:38Z</dcterms:modified>
</cp:coreProperties>
</file>