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DA7C8DB-2FE5-4FD8-905A-2660C7D45674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E5" i="6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<sst xmlns="http://schemas.openxmlformats.org/spreadsheetml/2006/main" count="324" uniqueCount="225">
  <si>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</si>
  <si>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</si>
  <si>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</si>
  <si>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</si>
  <si>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</si>
  <si>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</si>
  <si>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</si>
  <si>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</si>
  <si>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</si>
  <si>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</si>
  <si>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</si>
  <si>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</si>
  <si>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</si>
  <si>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</si>
  <si>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</si>
  <si>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</si>
  <si>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</si>
  <si>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</si>
  <si>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</si>
  <si>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</si>
  <si>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</si>
  <si>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</si>
  <si>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</si>
  <si>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</si>
  <si>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</si>
  <si>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</si>
  <si>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</si>
  <si>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</si>
  <si>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</si>
  <si>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</si>
  <si>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</si>
  <si>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</si>
  <si>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</si>
  <si>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</si>
  <si>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</si>
  <si>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</si>
  <si>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</si>
  <si>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</si>
  <si>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</si>
  <si>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</si>
  <si>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</si>
  <si>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</si>
  <si>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</si>
  <si>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</si>
  <si>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</si>
  <si>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</si>
  <si>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</si>
  <si>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</si>
  <si>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</si>
  <si>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</si>
  <si>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</si>
  <si>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</si>
  <si>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</si>
  <si>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</si>
  <si>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</si>
  <si>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</si>
  <si>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</si>
  <si>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</si>
  <si>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</si>
  <si>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</si>
  <si>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</si>
  <si>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</si>
  <si>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</si>
  <si>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</si>
  <si>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</si>
  <si>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</si>
  <si>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</si>
  <si>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</si>
  <si>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</si>
  <si>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</si>
  <si>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</si>
  <si>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</si>
  <si>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</si>
  <si>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</si>
  <si>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</si>
  <si>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</si>
  <si>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</si>
  <si>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</si>
  <si>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</si>
  <si>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</si>
  <si>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</si>
  <si>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</si>
  <si>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</si>
  <si>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</si>
  <si>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</si>
  <si>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</si>
  <si>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</si>
  <si>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</si>
  <si>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</si>
  <si>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</si>
  <si>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</si>
  <si>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</si>
  <si>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</si>
  <si>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</si>
  <si>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</si>
  <si>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</si>
  <si>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</si>
  <si>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</si>
  <si>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</si>
  <si>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</si>
  <si>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</si>
  <si>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</si>
  <si>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</si>
  <si>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</si>
  <si>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</si>
  <si>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</si>
  <si>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</si>
  <si>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</si>
  <si>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</si>
  <si>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</si>
  <si>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</si>
  <si>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</si>
  <si>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</si>
  <si>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</si>
  <si>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</si>
  <si>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</si>
  <si>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</si>
  <si>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</si>
  <si>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</si>
  <si>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</si>
  <si>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</si>
  <si>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</si>
  <si>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</si>
  <si>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</si>
  <si>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</si>
  <si>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</si>
  <si>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</si>
  <si>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</si>
  <si>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</si>
  <si>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</si>
  <si>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</si>
  <si>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</si>
  <si>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</si>
  <si>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</si>
  <si>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</si>
  <si>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</si>
  <si>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</si>
  <si>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</si>
  <si>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</si>
  <si>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</si>
  <si>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</si>
  <si>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</si>
  <si>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</si>
  <si>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</si>
  <si>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</si>
  <si>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</si>
  <si>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</si>
  <si>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</si>
  <si>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</si>
  <si>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</si>
  <si>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</si>
  <si>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</si>
  <si>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</si>
  <si>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</si>
  <si>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</si>
  <si>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</si>
  <si>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</si>
  <si>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</si>
  <si>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</si>
  <si>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</si>
  <si>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</si>
  <si>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</si>
  <si>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</si>
  <si>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</si>
  <si>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</si>
  <si>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</si>
  <si>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</si>
  <si>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</si>
  <si>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</si>
  <si>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</si>
  <si>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</si>
  <si>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</si>
  <si>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</si>
  <si>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</si>
  <si>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</si>
  <si>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</si>
  <si>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</si>
  <si>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</si>
  <si>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</si>
  <si>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</si>
  <si>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</si>
  <si>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</si>
  <si>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</si>
  <si>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</si>
  <si>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</si>
  <si>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</si>
  <si>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</si>
  <si>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</si>
  <si>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</si>
  <si>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</si>
  <si>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</si>
  <si>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</si>
  <si>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</si>
  <si>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</si>
  <si>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</si>
  <si>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</si>
  <si>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</si>
  <si>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</si>
  <si>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</si>
  <si>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</si>
  <si>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</si>
  <si>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</si>
  <si>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</si>
  <si>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</si>
  <si>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</si>
  <si>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</si>
  <si>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</si>
  <si>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</si>
  <si>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</si>
  <si>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</si>
  <si>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SAL-14</t>
    <phoneticPr fontId="1" type="noConversion"/>
  </si>
  <si>
    <t>PLA-23</t>
    <phoneticPr fontId="1" type="noConversion"/>
  </si>
  <si>
    <t>ACC-59</t>
    <phoneticPr fontId="1" type="noConversion"/>
  </si>
  <si>
    <t>MAT-80</t>
    <phoneticPr fontId="1" type="noConversion"/>
  </si>
  <si>
    <t>PUB-77</t>
    <phoneticPr fontId="1" type="noConversion"/>
  </si>
  <si>
    <t>MAN-05</t>
    <phoneticPr fontId="1" type="noConversion"/>
  </si>
  <si>
    <t>이상철</t>
    <phoneticPr fontId="1" type="noConversion"/>
  </si>
  <si>
    <t>조찬진</t>
    <phoneticPr fontId="1" type="noConversion"/>
  </si>
  <si>
    <t>박신호</t>
    <phoneticPr fontId="1" type="noConversion"/>
  </si>
  <si>
    <t>최노철</t>
    <phoneticPr fontId="1" type="noConversion"/>
  </si>
  <si>
    <t>신동희</t>
    <phoneticPr fontId="1" type="noConversion"/>
  </si>
  <si>
    <t>노진호</t>
    <phoneticPr fontId="1" type="noConversion"/>
  </si>
  <si>
    <t>판매량</t>
    <phoneticPr fontId="1" type="noConversion"/>
  </si>
  <si>
    <t>성과율</t>
    <phoneticPr fontId="1" type="noConversion"/>
  </si>
  <si>
    <t>지급액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</si>
</sst>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i/>
      <sz val="16"/>
      <color theme="1"/>
      <name val="궁서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9" fillId="3" borderId="1" xfId="3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right" vertical="center" indent="1"/>
    </xf>
    <xf numFmtId="0" fontId="9" fillId="3" borderId="5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>
      <alignment vertical="center"/>
    </xf>
    <xf numFmtId="178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7" xfId="1" applyFont="1" applyBorder="1">
      <alignment vertical="center"/>
    </xf>
    <xf numFmtId="178" fontId="0" fillId="0" borderId="7" xfId="0" applyNumberFormat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>
      <alignment vertical="center"/>
    </xf>
    <xf numFmtId="178" fontId="0" fillId="0" borderId="10" xfId="0" applyNumberFormat="1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4" borderId="1" xfId="4" applyBorder="1" applyAlignment="1">
      <alignment horizontal="center" vertical="center"/>
    </xf>
  </cellXfs>
  <cellStyles count="5">
    <cellStyle name="강조색2" xfId="3" builtinId="33"/>
    <cellStyle name="강조색5" xfId="4" builtinId="45"/>
    <cellStyle name="쉼표 [0]" xfId="1" builtinId="6"/>
    <cellStyle name="표준" xfId="0" builtinId="0"/>
    <cellStyle name="표준 2" xfId="2" xr:uid="{3A8CBE27-8F0E-460F-864F-1EF1F330C83C}"/>
  </cellStyles>
  <dxfs count="2"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(차트작업!$B$4,차트작업!$B$6:$B$8,차트작업!$B$10)</c15:sqref>
                  </c15:fullRef>
                </c:ext>
              </c:extLst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(차트작업!$D$4,차트작업!$D$6:$D$8,차트작업!$D$10)</c15:sqref>
                  </c15:fullRef>
                </c:ext>
              </c:extLst>
              <c:f>(차트작업!$D$6,차트작업!$D$8,차트작업!$D$10)</c:f>
              <c:numCache>
                <c:formatCode>#,##0_ </c:formatCode>
                <c:ptCount val="3"/>
                <c:pt idx="0">
                  <c:v>80500</c:v>
                </c:pt>
                <c:pt idx="1">
                  <c:v>150000</c:v>
                </c:pt>
                <c:pt idx="2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(차트작업!$B$4,차트작업!$B$6:$B$8,차트작업!$B$10)</c15:sqref>
                  </c15:fullRef>
                </c:ext>
              </c:extLst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(차트작업!$E$4,차트작업!$E$6:$E$8,차트작업!$E$10)</c15:sqref>
                  </c15:fullRef>
                </c:ext>
              </c:extLst>
              <c:f>(차트작업!$E$6,차트작업!$E$8,차트작업!$E$10)</c:f>
              <c:numCache>
                <c:formatCode>#,##0_ </c:formatCode>
                <c:ptCount val="3"/>
                <c:pt idx="0">
                  <c:v>156000</c:v>
                </c:pt>
                <c:pt idx="1">
                  <c:v>12000</c:v>
                </c:pt>
                <c:pt idx="2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859151"/>
        <c:axId val="1710195167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  <c:majorUnit val="100000"/>
      </c:valAx>
      <c:valAx>
        <c:axId val="171019516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96859151"/>
        <c:crosses val="max"/>
        <c:crossBetween val="between"/>
        <c:majorUnit val="200000"/>
      </c:valAx>
      <c:catAx>
        <c:axId val="18968591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0195167"/>
        <c:auto val="1"/>
        <c:lblAlgn val="ctr"/>
        <c:lblOffset val="100"/>
        <c:noMultiLvlLbl val="0"/>
      </c:catAx>
      <c:spPr>
        <a:solidFill>
          <a:srgbClr val="FFFF00"/>
        </a:solidFill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E8E4E0E-7DE4-7A63-F665-435F9C437806}"/>
            </a:ext>
          </a:extLst>
        </xdr:cNvPr>
        <xdr:cNvSpPr/>
      </xdr:nvSpPr>
      <xdr:spPr>
        <a:xfrm>
          <a:off x="2743200" y="25622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167</v>
      </c>
      <c r="B3" s="1" t="s">
        <v>166</v>
      </c>
      <c r="C3" s="1" t="s">
        <v>165</v>
      </c>
      <c r="D3" s="1" t="s">
        <v>222</v>
      </c>
      <c r="E3" s="1" t="s">
        <v>223</v>
      </c>
      <c r="F3" s="1" t="s">
        <v>224</v>
      </c>
    </row>
    <row r="4" spans="1:6" x14ac:dyDescent="0.3">
      <c r="A4" s="1" t="s">
        <v>210</v>
      </c>
      <c r="B4" s="1" t="s">
        <v>216</v>
      </c>
      <c r="C4" s="1" t="s">
        <v>168</v>
      </c>
      <c r="D4" s="1">
        <v>490</v>
      </c>
      <c r="E4" s="2">
        <v>0.25</v>
      </c>
      <c r="F4" s="3">
        <v>4430000</v>
      </c>
    </row>
    <row r="5" spans="1:6" x14ac:dyDescent="0.3">
      <c r="A5" s="1" t="s">
        <v>211</v>
      </c>
      <c r="B5" s="1" t="s">
        <v>217</v>
      </c>
      <c r="C5" s="1" t="s">
        <v>169</v>
      </c>
      <c r="D5" s="1">
        <v>300</v>
      </c>
      <c r="E5" s="2">
        <v>0.2</v>
      </c>
      <c r="F5" s="3">
        <v>3360000</v>
      </c>
    </row>
    <row r="6" spans="1:6" x14ac:dyDescent="0.3">
      <c r="A6" s="1" t="s">
        <v>212</v>
      </c>
      <c r="B6" s="1" t="s">
        <v>218</v>
      </c>
      <c r="C6" s="1" t="s">
        <v>170</v>
      </c>
      <c r="D6" s="1">
        <v>350</v>
      </c>
      <c r="E6" s="2">
        <v>0.2</v>
      </c>
      <c r="F6" s="3">
        <v>2880000</v>
      </c>
    </row>
    <row r="7" spans="1:6" x14ac:dyDescent="0.3">
      <c r="A7" s="1" t="s">
        <v>213</v>
      </c>
      <c r="B7" s="1" t="s">
        <v>219</v>
      </c>
      <c r="C7" s="1" t="s">
        <v>169</v>
      </c>
      <c r="D7" s="1">
        <v>350</v>
      </c>
      <c r="E7" s="2">
        <v>0.2</v>
      </c>
      <c r="F7" s="3">
        <v>3480000</v>
      </c>
    </row>
    <row r="8" spans="1:6" x14ac:dyDescent="0.3">
      <c r="A8" s="1" t="s">
        <v>214</v>
      </c>
      <c r="B8" s="1" t="s">
        <v>220</v>
      </c>
      <c r="C8" s="1" t="s">
        <v>170</v>
      </c>
      <c r="D8" s="1">
        <v>300</v>
      </c>
      <c r="E8" s="2">
        <v>0.2</v>
      </c>
      <c r="F8" s="3">
        <v>2820000</v>
      </c>
    </row>
    <row r="9" spans="1:6" x14ac:dyDescent="0.3">
      <c r="A9" s="1" t="s">
        <v>215</v>
      </c>
      <c r="B9" s="1" t="s">
        <v>221</v>
      </c>
      <c r="C9" s="1" t="s">
        <v>168</v>
      </c>
      <c r="D9" s="1">
        <v>480</v>
      </c>
      <c r="E9" s="2">
        <v>0.25</v>
      </c>
      <c r="F9" s="3">
        <v>4560000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I14"/>
  <sheetViews>
    <sheetView workbookViewId="0">
      <selection activeCell="J17" sqref="J17"/>
    </sheetView>
  </sheetViews>
  <sheetFormatPr defaultRowHeight="16.5" x14ac:dyDescent="0.3"/>
  <sheetData>
    <row r="1" spans="1:9" ht="24" customHeight="1" x14ac:dyDescent="0.3">
      <c r="A1" s="25" t="s">
        <v>77</v>
      </c>
      <c r="B1" s="25"/>
      <c r="C1" s="25"/>
      <c r="D1" s="25"/>
      <c r="E1" s="25"/>
      <c r="F1" s="25"/>
      <c r="G1" s="25"/>
      <c r="H1" s="25"/>
      <c r="I1" s="25"/>
    </row>
    <row r="3" spans="1:9" x14ac:dyDescent="0.3">
      <c r="A3" s="26" t="s">
        <v>78</v>
      </c>
      <c r="B3" s="26" t="s">
        <v>79</v>
      </c>
      <c r="C3" s="26" t="s">
        <v>80</v>
      </c>
      <c r="D3" s="26" t="s">
        <v>81</v>
      </c>
      <c r="E3" s="26" t="s">
        <v>82</v>
      </c>
      <c r="F3" s="26" t="s">
        <v>83</v>
      </c>
      <c r="G3" s="26" t="s">
        <v>84</v>
      </c>
      <c r="H3" s="26" t="s">
        <v>85</v>
      </c>
      <c r="I3" s="26" t="s">
        <v>86</v>
      </c>
    </row>
    <row r="4" spans="1:9" x14ac:dyDescent="0.3">
      <c r="A4" s="26" t="s">
        <v>87</v>
      </c>
      <c r="B4" s="6" t="s">
        <v>88</v>
      </c>
      <c r="C4" s="27">
        <v>560</v>
      </c>
      <c r="D4" s="27">
        <v>530</v>
      </c>
      <c r="E4" s="27">
        <f>C4-D4</f>
        <v>30</v>
      </c>
      <c r="F4" s="27">
        <v>2000</v>
      </c>
      <c r="G4" s="28">
        <f>D4*(F4+F4*20%)</f>
        <v>1272000</v>
      </c>
      <c r="H4" s="6" t="str">
        <f>IF(E4&lt;=D4,"유","무")</f>
        <v>유</v>
      </c>
      <c r="I4" s="29">
        <f>_xlfn.RANK.EQ(G4,$G$4:$G$12)</f>
        <v>5</v>
      </c>
    </row>
    <row r="5" spans="1:9" x14ac:dyDescent="0.3">
      <c r="A5" s="26" t="s">
        <v>87</v>
      </c>
      <c r="B5" s="6" t="s">
        <v>89</v>
      </c>
      <c r="C5" s="27">
        <v>265</v>
      </c>
      <c r="D5" s="27">
        <v>110</v>
      </c>
      <c r="E5" s="27">
        <f t="shared" ref="E5:E12" si="0">C5-D5</f>
        <v>155</v>
      </c>
      <c r="F5" s="27">
        <v>3000</v>
      </c>
      <c r="G5" s="28">
        <f t="shared" ref="G5:G12" si="1">D5*(F5+F5*20%)</f>
        <v>396000</v>
      </c>
      <c r="H5" s="6" t="str">
        <f t="shared" ref="H5:H12" si="2">IF(E5&lt;=D5,"유","무")</f>
        <v>무</v>
      </c>
      <c r="I5" s="29">
        <f t="shared" ref="I5:I12" si="3">_xlfn.RANK.EQ(G5,$G$4:$G$12)</f>
        <v>9</v>
      </c>
    </row>
    <row r="6" spans="1:9" x14ac:dyDescent="0.3">
      <c r="A6" s="26" t="s">
        <v>87</v>
      </c>
      <c r="B6" s="6" t="s">
        <v>90</v>
      </c>
      <c r="C6" s="27">
        <v>333</v>
      </c>
      <c r="D6" s="27">
        <v>150</v>
      </c>
      <c r="E6" s="27">
        <f t="shared" si="0"/>
        <v>183</v>
      </c>
      <c r="F6" s="27">
        <v>2500</v>
      </c>
      <c r="G6" s="28">
        <f t="shared" si="1"/>
        <v>450000</v>
      </c>
      <c r="H6" s="6" t="str">
        <f t="shared" si="2"/>
        <v>무</v>
      </c>
      <c r="I6" s="29">
        <f t="shared" si="3"/>
        <v>8</v>
      </c>
    </row>
    <row r="7" spans="1:9" x14ac:dyDescent="0.3">
      <c r="A7" s="26" t="s">
        <v>91</v>
      </c>
      <c r="B7" s="6" t="s">
        <v>92</v>
      </c>
      <c r="C7" s="27">
        <v>120</v>
      </c>
      <c r="D7" s="27">
        <v>59</v>
      </c>
      <c r="E7" s="27">
        <f t="shared" si="0"/>
        <v>61</v>
      </c>
      <c r="F7" s="27">
        <v>10000</v>
      </c>
      <c r="G7" s="28">
        <f t="shared" si="1"/>
        <v>708000</v>
      </c>
      <c r="H7" s="6" t="str">
        <f t="shared" si="2"/>
        <v>무</v>
      </c>
      <c r="I7" s="29">
        <f t="shared" si="3"/>
        <v>7</v>
      </c>
    </row>
    <row r="8" spans="1:9" x14ac:dyDescent="0.3">
      <c r="A8" s="26" t="s">
        <v>91</v>
      </c>
      <c r="B8" s="6" t="s">
        <v>93</v>
      </c>
      <c r="C8" s="27">
        <v>160</v>
      </c>
      <c r="D8" s="27">
        <v>100</v>
      </c>
      <c r="E8" s="27">
        <f t="shared" si="0"/>
        <v>60</v>
      </c>
      <c r="F8" s="27">
        <v>12000</v>
      </c>
      <c r="G8" s="28">
        <f t="shared" si="1"/>
        <v>1440000</v>
      </c>
      <c r="H8" s="6" t="str">
        <f t="shared" si="2"/>
        <v>유</v>
      </c>
      <c r="I8" s="29">
        <f t="shared" si="3"/>
        <v>3</v>
      </c>
    </row>
    <row r="9" spans="1:9" x14ac:dyDescent="0.3">
      <c r="A9" s="26" t="s">
        <v>91</v>
      </c>
      <c r="B9" s="6" t="s">
        <v>94</v>
      </c>
      <c r="C9" s="27">
        <v>75</v>
      </c>
      <c r="D9" s="27">
        <v>50</v>
      </c>
      <c r="E9" s="27">
        <f t="shared" si="0"/>
        <v>25</v>
      </c>
      <c r="F9" s="27">
        <v>13300</v>
      </c>
      <c r="G9" s="28">
        <f t="shared" si="1"/>
        <v>798000</v>
      </c>
      <c r="H9" s="6" t="str">
        <f t="shared" si="2"/>
        <v>유</v>
      </c>
      <c r="I9" s="29">
        <f t="shared" si="3"/>
        <v>6</v>
      </c>
    </row>
    <row r="10" spans="1:9" x14ac:dyDescent="0.3">
      <c r="A10" s="26" t="s">
        <v>95</v>
      </c>
      <c r="B10" s="6" t="s">
        <v>96</v>
      </c>
      <c r="C10" s="27">
        <v>680</v>
      </c>
      <c r="D10" s="27">
        <v>450</v>
      </c>
      <c r="E10" s="27">
        <f t="shared" si="0"/>
        <v>230</v>
      </c>
      <c r="F10" s="27">
        <v>5000</v>
      </c>
      <c r="G10" s="28">
        <f t="shared" si="1"/>
        <v>2700000</v>
      </c>
      <c r="H10" s="6" t="str">
        <f t="shared" si="2"/>
        <v>유</v>
      </c>
      <c r="I10" s="29">
        <f t="shared" si="3"/>
        <v>2</v>
      </c>
    </row>
    <row r="11" spans="1:9" x14ac:dyDescent="0.3">
      <c r="A11" s="26" t="s">
        <v>95</v>
      </c>
      <c r="B11" s="6" t="s">
        <v>97</v>
      </c>
      <c r="C11" s="27">
        <v>985</v>
      </c>
      <c r="D11" s="27">
        <v>500</v>
      </c>
      <c r="E11" s="27">
        <f t="shared" si="0"/>
        <v>485</v>
      </c>
      <c r="F11" s="27">
        <v>6000</v>
      </c>
      <c r="G11" s="28">
        <f t="shared" si="1"/>
        <v>3600000</v>
      </c>
      <c r="H11" s="6" t="str">
        <f t="shared" si="2"/>
        <v>유</v>
      </c>
      <c r="I11" s="29">
        <f t="shared" si="3"/>
        <v>1</v>
      </c>
    </row>
    <row r="12" spans="1:9" ht="17.25" thickBot="1" x14ac:dyDescent="0.35">
      <c r="A12" s="30" t="s">
        <v>95</v>
      </c>
      <c r="B12" s="31" t="s">
        <v>98</v>
      </c>
      <c r="C12" s="32">
        <v>450</v>
      </c>
      <c r="D12" s="32">
        <v>400</v>
      </c>
      <c r="E12" s="32">
        <f t="shared" si="0"/>
        <v>50</v>
      </c>
      <c r="F12" s="32">
        <v>3000</v>
      </c>
      <c r="G12" s="33">
        <f t="shared" si="1"/>
        <v>1440000</v>
      </c>
      <c r="H12" s="31" t="str">
        <f t="shared" si="2"/>
        <v>유</v>
      </c>
      <c r="I12" s="34">
        <f t="shared" si="3"/>
        <v>3</v>
      </c>
    </row>
    <row r="13" spans="1:9" x14ac:dyDescent="0.3">
      <c r="A13" s="35" t="s">
        <v>99</v>
      </c>
      <c r="B13" s="36"/>
      <c r="C13" s="37">
        <f>SUM(C4:C12)</f>
        <v>3628</v>
      </c>
      <c r="D13" s="37">
        <f t="shared" ref="D13:G13" si="4">SUM(D4:D12)</f>
        <v>2349</v>
      </c>
      <c r="E13" s="37">
        <f t="shared" si="4"/>
        <v>1279</v>
      </c>
      <c r="F13" s="37"/>
      <c r="G13" s="38">
        <f t="shared" si="4"/>
        <v>12804000</v>
      </c>
      <c r="H13" s="39"/>
      <c r="I13" s="40"/>
    </row>
    <row r="14" spans="1:9" ht="17.25" thickBot="1" x14ac:dyDescent="0.35">
      <c r="A14" s="41" t="s">
        <v>101</v>
      </c>
      <c r="B14" s="42"/>
      <c r="C14" s="43">
        <f>AVERAGE(C4:C12)</f>
        <v>403.11111111111109</v>
      </c>
      <c r="D14" s="43">
        <f t="shared" ref="D14:G14" si="5">AVERAGE(D4:D12)</f>
        <v>261</v>
      </c>
      <c r="E14" s="43">
        <f t="shared" si="5"/>
        <v>142.11111111111111</v>
      </c>
      <c r="F14" s="43"/>
      <c r="G14" s="44">
        <f t="shared" si="5"/>
        <v>1422666.6666666667</v>
      </c>
      <c r="H14" s="45"/>
      <c r="I14" s="46"/>
    </row>
  </sheetData>
  <mergeCells count="2">
    <mergeCell ref="A14:B14"/>
    <mergeCell ref="A13:B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activeCell="O17" sqref="O17"/>
    </sheetView>
  </sheetViews>
  <sheetFormatPr defaultRowHeight="16.5" x14ac:dyDescent="0.3"/>
  <sheetData>
    <row r="1" spans="1:8" ht="20.25" x14ac:dyDescent="0.3">
      <c r="A1" s="15" t="s">
        <v>102</v>
      </c>
      <c r="B1" s="15"/>
      <c r="C1" s="15"/>
      <c r="D1" s="15"/>
      <c r="E1" s="15"/>
      <c r="F1" s="15"/>
      <c r="G1" s="15"/>
      <c r="H1" s="15"/>
    </row>
    <row r="3" spans="1:8" x14ac:dyDescent="0.3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3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3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3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3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3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3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3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3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3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3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3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3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3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conditionalFormatting sqref="A4:H16">
    <cfRule type="expression" dxfId="1" priority="2">
      <formula>$G4&gt;=100</formula>
    </cfRule>
    <cfRule type="expression" dxfId="0" priority="1">
      <formula>$G4&lt;20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1"/>
  <sheetViews>
    <sheetView workbookViewId="0"/>
  </sheetViews>
  <sheetFormatPr defaultRowHeight="16.5" x14ac:dyDescent="0.3"/>
  <cols>
    <col min="2" max="2" width="10.75" bestFit="1" customWidth="1"/>
    <col min="4" max="4" width="10.625" bestFit="1" customWidth="1"/>
    <col min="6" max="6" width="14.25" bestFit="1" customWidth="1"/>
    <col min="8" max="8" width="11.125" bestFit="1" customWidth="1"/>
    <col min="9" max="9" width="11.625" bestFit="1" customWidth="1"/>
  </cols>
  <sheetData>
    <row r="1" spans="1:8" x14ac:dyDescent="0.3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3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3">
      <c r="A3" s="6" t="s">
        <v>6</v>
      </c>
      <c r="B3" s="7">
        <v>40604</v>
      </c>
      <c r="C3" s="6"/>
      <c r="E3" s="6" t="s">
        <v>18</v>
      </c>
      <c r="F3" s="6" t="s">
        <v>19</v>
      </c>
      <c r="G3" s="6"/>
    </row>
    <row r="4" spans="1:8" x14ac:dyDescent="0.3">
      <c r="A4" s="6" t="s">
        <v>7</v>
      </c>
      <c r="B4" s="7">
        <v>39908</v>
      </c>
      <c r="C4" s="6"/>
      <c r="E4" s="6" t="s">
        <v>20</v>
      </c>
      <c r="F4" s="6" t="s">
        <v>21</v>
      </c>
      <c r="G4" s="6"/>
    </row>
    <row r="5" spans="1:8" x14ac:dyDescent="0.3">
      <c r="A5" s="6" t="s">
        <v>8</v>
      </c>
      <c r="B5" s="7">
        <v>39573</v>
      </c>
      <c r="C5" s="6"/>
      <c r="E5" s="6" t="s">
        <v>22</v>
      </c>
      <c r="F5" s="6" t="s">
        <v>23</v>
      </c>
      <c r="G5" s="6"/>
    </row>
    <row r="6" spans="1:8" x14ac:dyDescent="0.3">
      <c r="A6" s="6" t="s">
        <v>9</v>
      </c>
      <c r="B6" s="7">
        <v>41029</v>
      </c>
      <c r="C6" s="6"/>
      <c r="E6" s="6" t="s">
        <v>24</v>
      </c>
      <c r="F6" s="6" t="s">
        <v>25</v>
      </c>
      <c r="G6" s="6"/>
    </row>
    <row r="7" spans="1:8" x14ac:dyDescent="0.3">
      <c r="A7" s="6" t="s">
        <v>10</v>
      </c>
      <c r="B7" s="7">
        <v>39340</v>
      </c>
      <c r="C7" s="6"/>
      <c r="E7" s="6" t="s">
        <v>26</v>
      </c>
      <c r="F7" s="6" t="s">
        <v>27</v>
      </c>
      <c r="G7" s="6"/>
    </row>
    <row r="8" spans="1:8" x14ac:dyDescent="0.3">
      <c r="A8" s="6" t="s">
        <v>11</v>
      </c>
      <c r="B8" s="7">
        <v>40333</v>
      </c>
      <c r="C8" s="6"/>
      <c r="E8" s="6" t="s">
        <v>28</v>
      </c>
      <c r="F8" s="6" t="s">
        <v>29</v>
      </c>
      <c r="G8" s="6"/>
    </row>
    <row r="9" spans="1:8" x14ac:dyDescent="0.3">
      <c r="A9" s="6" t="s">
        <v>12</v>
      </c>
      <c r="B9" s="7">
        <v>39690</v>
      </c>
      <c r="C9" s="6"/>
      <c r="E9" s="6" t="s">
        <v>30</v>
      </c>
      <c r="F9" s="6" t="s">
        <v>31</v>
      </c>
      <c r="G9" s="6"/>
    </row>
    <row r="11" spans="1:8" x14ac:dyDescent="0.3">
      <c r="A11" s="4" t="s">
        <v>32</v>
      </c>
      <c r="B11" s="5" t="s">
        <v>164</v>
      </c>
    </row>
    <row r="12" spans="1:8" x14ac:dyDescent="0.3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3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/>
      <c r="G13" s="13"/>
      <c r="H13" s="13"/>
    </row>
    <row r="14" spans="1:8" x14ac:dyDescent="0.3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/>
      <c r="G14" s="13"/>
      <c r="H14" s="13"/>
    </row>
    <row r="15" spans="1:8" x14ac:dyDescent="0.3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/>
      <c r="G15" s="13"/>
      <c r="H15" s="13"/>
    </row>
    <row r="16" spans="1:8" x14ac:dyDescent="0.3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3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3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3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17" t="s">
        <v>163</v>
      </c>
      <c r="G19" s="17"/>
    </row>
    <row r="20" spans="1:9" x14ac:dyDescent="0.3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16"/>
      <c r="G20" s="16"/>
    </row>
    <row r="22" spans="1:9" x14ac:dyDescent="0.3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3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3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/>
    </row>
    <row r="25" spans="1:9" x14ac:dyDescent="0.3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6"/>
    </row>
    <row r="26" spans="1:9" x14ac:dyDescent="0.3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6"/>
    </row>
    <row r="27" spans="1:9" x14ac:dyDescent="0.3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6"/>
    </row>
    <row r="28" spans="1:9" x14ac:dyDescent="0.3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6"/>
    </row>
    <row r="29" spans="1:9" x14ac:dyDescent="0.3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6"/>
    </row>
    <row r="30" spans="1:9" x14ac:dyDescent="0.3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3">
      <c r="A31" s="18" t="s">
        <v>64</v>
      </c>
      <c r="B31" s="19"/>
      <c r="C31" s="20"/>
      <c r="D31" s="9"/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17"/>
  <sheetViews>
    <sheetView workbookViewId="0">
      <selection activeCell="K12" sqref="K12"/>
    </sheetView>
  </sheetViews>
  <sheetFormatPr defaultRowHeight="16.5" x14ac:dyDescent="0.3"/>
  <cols>
    <col min="6" max="6" width="5.625" customWidth="1"/>
  </cols>
  <sheetData>
    <row r="1" spans="1:11" x14ac:dyDescent="0.3">
      <c r="A1" s="10" t="s">
        <v>105</v>
      </c>
      <c r="B1" s="21" t="s">
        <v>106</v>
      </c>
      <c r="C1" s="21"/>
      <c r="D1" s="21"/>
      <c r="E1" s="21"/>
      <c r="G1" s="4" t="s">
        <v>105</v>
      </c>
      <c r="H1" s="21" t="s">
        <v>107</v>
      </c>
      <c r="I1" s="21"/>
      <c r="J1" s="21"/>
      <c r="K1" s="21"/>
    </row>
    <row r="2" spans="1:11" x14ac:dyDescent="0.3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3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3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3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3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3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3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3">
      <c r="A10" s="21" t="s">
        <v>118</v>
      </c>
      <c r="B10" s="21"/>
      <c r="C10" s="21"/>
      <c r="D10" s="21"/>
    </row>
    <row r="11" spans="1:11" x14ac:dyDescent="0.3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3">
      <c r="A12" s="6" t="s">
        <v>112</v>
      </c>
      <c r="B12" s="6">
        <v>74.5</v>
      </c>
      <c r="C12" s="6">
        <v>68</v>
      </c>
      <c r="D12" s="6">
        <v>142.5</v>
      </c>
    </row>
    <row r="13" spans="1:11" x14ac:dyDescent="0.3">
      <c r="A13" s="6" t="s">
        <v>113</v>
      </c>
      <c r="B13" s="6">
        <v>77.5</v>
      </c>
      <c r="C13" s="6">
        <v>85</v>
      </c>
      <c r="D13" s="6">
        <v>162.5</v>
      </c>
    </row>
    <row r="14" spans="1:11" x14ac:dyDescent="0.3">
      <c r="A14" s="6" t="s">
        <v>114</v>
      </c>
      <c r="B14" s="6">
        <v>73.5</v>
      </c>
      <c r="C14" s="6">
        <v>70</v>
      </c>
      <c r="D14" s="6">
        <v>143.5</v>
      </c>
    </row>
    <row r="15" spans="1:11" x14ac:dyDescent="0.3">
      <c r="A15" s="6" t="s">
        <v>115</v>
      </c>
      <c r="B15" s="6">
        <v>59</v>
      </c>
      <c r="C15" s="6">
        <v>81</v>
      </c>
      <c r="D15" s="6">
        <v>140</v>
      </c>
    </row>
    <row r="16" spans="1:11" x14ac:dyDescent="0.3">
      <c r="A16" s="6" t="s">
        <v>116</v>
      </c>
      <c r="B16" s="6">
        <v>67.5</v>
      </c>
      <c r="C16" s="6">
        <v>75</v>
      </c>
      <c r="D16" s="6">
        <v>142.5</v>
      </c>
    </row>
    <row r="17" spans="1:4" x14ac:dyDescent="0.3">
      <c r="A17" s="6" t="s">
        <v>117</v>
      </c>
      <c r="B17" s="6">
        <v>60</v>
      </c>
      <c r="C17" s="6">
        <v>60</v>
      </c>
      <c r="D17" s="6">
        <v>120</v>
      </c>
    </row>
  </sheetData>
  <dataConsolidate function="average" leftLabels="1" topLabels="1">
    <dataRefs count="2">
      <dataRef ref="A2:D8" sheet="분석작업-1"/>
      <dataRef ref="G2:J8" sheet="분석작업-1"/>
    </dataRefs>
  </dataConsolidate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activeCell="G10" sqref="G10"/>
    </sheetView>
  </sheetViews>
  <sheetFormatPr defaultRowHeight="16.5" x14ac:dyDescent="0.3"/>
  <cols>
    <col min="4" max="4" width="10.625" bestFit="1" customWidth="1"/>
    <col min="5" max="5" width="9.125" bestFit="1" customWidth="1"/>
  </cols>
  <sheetData>
    <row r="1" spans="1:5" ht="20.25" x14ac:dyDescent="0.3">
      <c r="A1" s="15" t="s">
        <v>119</v>
      </c>
      <c r="B1" s="15"/>
      <c r="C1" s="15"/>
      <c r="D1" s="15"/>
      <c r="E1" s="15"/>
    </row>
    <row r="3" spans="1:5" x14ac:dyDescent="0.3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3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3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3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3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3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3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3">
      <c r="A10" s="6" t="s">
        <v>131</v>
      </c>
      <c r="B10" s="6">
        <v>14</v>
      </c>
      <c r="C10" s="6">
        <v>15</v>
      </c>
      <c r="D10" s="9">
        <v>600000</v>
      </c>
      <c r="E10" s="9">
        <f t="shared" si="0"/>
        <v>30000</v>
      </c>
    </row>
    <row r="11" spans="1:5" x14ac:dyDescent="0.3">
      <c r="A11" s="22" t="s">
        <v>99</v>
      </c>
      <c r="B11" s="23"/>
      <c r="C11" s="24"/>
      <c r="D11" s="11">
        <f>SUM(D4:D10)</f>
        <v>4520000</v>
      </c>
      <c r="E11" s="11">
        <f>SUM(E4:E10)</f>
        <v>343250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4" sqref="H14"/>
    </sheetView>
  </sheetViews>
  <sheetFormatPr defaultRowHeight="16.5" x14ac:dyDescent="0.3"/>
  <sheetData>
    <row r="1" spans="1:6" ht="20.25" x14ac:dyDescent="0.3">
      <c r="A1" s="15" t="s">
        <v>132</v>
      </c>
      <c r="B1" s="15"/>
      <c r="C1" s="15"/>
      <c r="D1" s="15"/>
      <c r="E1" s="15"/>
      <c r="F1" s="15"/>
    </row>
    <row r="3" spans="1:6" x14ac:dyDescent="0.3">
      <c r="A3" s="47" t="s">
        <v>15</v>
      </c>
      <c r="B3" s="47" t="s">
        <v>133</v>
      </c>
      <c r="C3" s="47" t="s">
        <v>134</v>
      </c>
      <c r="D3" s="47" t="s">
        <v>135</v>
      </c>
      <c r="E3" s="47" t="s">
        <v>136</v>
      </c>
      <c r="F3" s="47" t="s">
        <v>100</v>
      </c>
    </row>
    <row r="4" spans="1:6" x14ac:dyDescent="0.3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4">
        <f>AVERAGE(C4:E4)</f>
        <v>92</v>
      </c>
    </row>
    <row r="5" spans="1:6" x14ac:dyDescent="0.3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4">
        <f t="shared" ref="F5:F11" si="0">AVERAGE(C5:E5)</f>
        <v>94.666666666666671</v>
      </c>
    </row>
    <row r="6" spans="1:6" x14ac:dyDescent="0.3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4">
        <f t="shared" si="0"/>
        <v>92.666666666666671</v>
      </c>
    </row>
    <row r="7" spans="1:6" x14ac:dyDescent="0.3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4">
        <f t="shared" si="0"/>
        <v>80.666666666666671</v>
      </c>
    </row>
    <row r="8" spans="1:6" x14ac:dyDescent="0.3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4">
        <f t="shared" si="0"/>
        <v>70.333333333333329</v>
      </c>
    </row>
    <row r="9" spans="1:6" x14ac:dyDescent="0.3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4">
        <f t="shared" si="0"/>
        <v>81.333333333333329</v>
      </c>
    </row>
    <row r="10" spans="1:6" x14ac:dyDescent="0.3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4">
        <f t="shared" si="0"/>
        <v>89.666666666666671</v>
      </c>
    </row>
    <row r="11" spans="1:6" x14ac:dyDescent="0.3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4">
        <f t="shared" si="0"/>
        <v>93.666666666666671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workbookViewId="0">
      <selection activeCell="I9" sqref="I9"/>
    </sheetView>
  </sheetViews>
  <sheetFormatPr defaultRowHeight="16.5" x14ac:dyDescent="0.3"/>
  <cols>
    <col min="1" max="1" width="10.375" bestFit="1" customWidth="1"/>
    <col min="2" max="2" width="9.5" bestFit="1" customWidth="1"/>
  </cols>
  <sheetData>
    <row r="1" spans="1:5" ht="20.25" x14ac:dyDescent="0.3">
      <c r="A1" s="15" t="s">
        <v>147</v>
      </c>
      <c r="B1" s="15"/>
      <c r="C1" s="15"/>
      <c r="D1" s="15"/>
      <c r="E1" s="15"/>
    </row>
    <row r="3" spans="1:5" x14ac:dyDescent="0.3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3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3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3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3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3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3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3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2026-07-02T01:04:05Z</dcterms:modified>
</cp:coreProperties>
</file>