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김영재\컴활 2급\2026_컴활2급실기_기본서\04 실전모의고사\"/>
    </mc:Choice>
  </mc:AlternateContent>
  <xr:revisionPtr revIDLastSave="0" documentId="13_ncr:1_{8B38705A-84D9-4DCF-8A68-2464DB10BAB9}" xr6:coauthVersionLast="47" xr6:coauthVersionMax="47" xr10:uidLastSave="{00000000-0000-0000-0000-000000000000}"/>
  <bookViews>
    <workbookView xWindow="28680" yWindow="-810" windowWidth="29040" windowHeight="15720" firstSheet="2" activeTab="7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" i="3" l="1"/>
  <c r="J23" i="4"/>
  <c r="D28" i="4"/>
  <c r="D29" i="4"/>
  <c r="D30" i="4"/>
  <c r="D31" i="4"/>
  <c r="D32" i="4"/>
  <c r="D33" i="4"/>
  <c r="D34" i="4"/>
  <c r="D27" i="4"/>
  <c r="E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G5" i="7"/>
  <c r="G6" i="7"/>
  <c r="G7" i="7"/>
  <c r="G8" i="7"/>
  <c r="G9" i="7"/>
  <c r="G10" i="7"/>
  <c r="G11" i="7"/>
  <c r="G12" i="7"/>
  <c r="G13" i="7"/>
  <c r="G14" i="7"/>
  <c r="G4" i="7"/>
  <c r="G3" i="5"/>
  <c r="E22" i="4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E3" authorId="0" shapeId="0" xr:uid="{87B78912-B9C3-423C-B501-EFADD6DB15FE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<sst xmlns="http://schemas.openxmlformats.org/spreadsheetml/2006/main" count="313" uniqueCount="234">
  <si>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</si>
  <si>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</si>
  <si>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</si>
  <si>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</si>
  <si>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</si>
  <si>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</si>
  <si>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</si>
  <si>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</si>
  <si>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</si>
  <si>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</si>
  <si>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</si>
  <si>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</si>
  <si>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</si>
  <si>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</si>
  <si>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</si>
  <si>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</si>
  <si>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</si>
  <si>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</si>
  <si>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</si>
  <si>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</si>
  <si>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</si>
  <si>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</si>
  <si>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</si>
  <si>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</si>
  <si>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</si>
  <si>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</si>
  <si>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</si>
  <si>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</si>
  <si>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</si>
  <si>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</si>
  <si>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</si>
  <si>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</si>
  <si>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</si>
  <si>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</si>
  <si>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</si>
  <si>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</si>
  <si>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</si>
  <si>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</si>
  <si>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</si>
  <si>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</si>
  <si>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</si>
  <si>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</si>
  <si>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</si>
  <si>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</si>
  <si>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</si>
  <si>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</si>
  <si>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</si>
  <si>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</si>
  <si>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</si>
  <si>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</si>
  <si>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</si>
  <si>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</si>
  <si>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</si>
  <si>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</si>
  <si>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</si>
  <si>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</si>
  <si>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</si>
  <si>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</si>
  <si>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</si>
  <si>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</si>
  <si>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</si>
  <si>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</si>
  <si>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</si>
  <si>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</si>
  <si>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</si>
  <si>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</si>
  <si>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</si>
  <si>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</si>
  <si>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</si>
  <si>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</si>
  <si>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</si>
  <si>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</si>
  <si>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</si>
  <si>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</si>
  <si>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</si>
  <si>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</si>
  <si>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</si>
  <si>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</si>
  <si>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</si>
  <si>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</si>
  <si>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</si>
  <si>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</si>
  <si>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</si>
  <si>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</si>
  <si>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</si>
  <si>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</si>
  <si>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</si>
  <si>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</si>
  <si>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</si>
  <si>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</si>
  <si>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</si>
  <si>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</si>
  <si>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</si>
  <si>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</si>
  <si>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</si>
  <si>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</si>
  <si>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</si>
  <si>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</si>
  <si>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</si>
  <si>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</si>
  <si>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</si>
  <si>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</si>
  <si>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</si>
  <si>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</si>
  <si>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</si>
  <si>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</si>
  <si>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</si>
  <si>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</si>
  <si>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</si>
  <si>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</si>
  <si>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</si>
  <si>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</si>
  <si>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</si>
  <si>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</si>
  <si>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</si>
  <si>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</si>
  <si>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</si>
  <si>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</si>
  <si>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</si>
  <si>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</si>
  <si>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</si>
  <si>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</si>
  <si>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</si>
  <si>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</si>
  <si>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</si>
  <si>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</si>
  <si>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</si>
  <si>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</si>
  <si>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</si>
  <si>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</si>
  <si>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</si>
  <si>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</si>
  <si>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</si>
  <si>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</si>
  <si>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</si>
  <si>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</si>
  <si>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</si>
  <si>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</si>
  <si>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</si>
  <si>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</si>
  <si>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</si>
  <si>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</si>
  <si>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</si>
  <si>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</si>
  <si>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</si>
  <si>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</si>
  <si>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</si>
  <si>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</si>
  <si>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</si>
  <si>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</si>
  <si>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</si>
  <si>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</si>
  <si>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</si>
  <si>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</si>
  <si>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</si>
  <si>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</si>
  <si>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</si>
  <si>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</si>
  <si>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</si>
  <si>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</si>
  <si>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</si>
  <si>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</si>
  <si>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</si>
  <si>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</si>
  <si>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</si>
  <si>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</si>
  <si>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</si>
  <si>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</si>
  <si>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</si>
  <si>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</si>
  <si>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</si>
  <si>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</si>
  <si>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</si>
  <si>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</si>
  <si>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</si>
  <si>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</si>
  <si>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</si>
  <si>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</si>
  <si>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</si>
  <si>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</si>
  <si>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</si>
  <si>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</si>
  <si>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</si>
  <si>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</si>
  <si>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</si>
  <si>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</si>
  <si>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</si>
  <si>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</si>
  <si>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</si>
  <si>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</si>
  <si>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</si>
  <si>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</si>
  <si>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</si>
  <si>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</si>
  <si>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</si>
  <si>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</si>
  <si>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</si>
  <si>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</si>
  <si>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</si>
  <si>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</si>
  <si>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위치</t>
    <phoneticPr fontId="1" type="noConversion"/>
  </si>
  <si>
    <t>예약전화</t>
    <phoneticPr fontId="1" type="noConversion"/>
  </si>
  <si>
    <t>개장일자</t>
    <phoneticPr fontId="1" type="noConversion"/>
  </si>
  <si>
    <t>폐장일자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</si>
  <si>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</si>
  <si>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</si>
  <si>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</si>
  <si>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</si>
  <si>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</si>
  <si>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</si>
  <si>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</si>
  <si>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</si>
  <si>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</si>
  <si>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</si>
  <si>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</si>
  <si>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</si>
  <si>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</si>
  <si>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</si>
  <si>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</si>
  <si>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</si>
  <si>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</si>
  <si>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</si>
  <si>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</si>
  <si>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</si>
  <si>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</si>
  <si>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</si>
  <si>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</si>
  <si>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</si>
  <si>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</si>
  <si>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성별</t>
    <phoneticPr fontId="1" type="noConversion"/>
  </si>
  <si>
    <t>여</t>
    <phoneticPr fontId="1" type="noConversion"/>
  </si>
  <si>
    <t>지급액 평균이상</t>
    <phoneticPr fontId="1" type="noConversion"/>
  </si>
  <si>
    <t>하이*</t>
    <phoneticPr fontId="1" type="noConversion"/>
  </si>
  <si>
    <t>*프라자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</si>
</sst>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9" formatCode="yy\/mm\/dd"/>
    <numFmt numFmtId="181" formatCode="&quot;₩&quot;#,##0_);[Red]\(&quot;₩&quot;#,##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41" fontId="0" fillId="0" borderId="0" xfId="0" applyNumberFormat="1" applyAlignment="1">
      <alignment horizontal="center" vertical="center"/>
    </xf>
    <xf numFmtId="181" fontId="0" fillId="0" borderId="1" xfId="1" applyNumberFormat="1" applyFont="1" applyBorder="1">
      <alignment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(차트작업!$B$4,차트작업!$B$6,차트작업!$B$8,차트작업!$B$10,차트작업!$B$11)</c15:sqref>
                  </c15:fullRef>
                </c:ext>
              </c:extLst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차트작업!$J$4:$J$11</c15:sqref>
                  </c15:fullRef>
                </c:ext>
              </c:extLst>
              <c:f>차트작업!$J$4:$J$8</c:f>
              <c:numCache>
                <c:formatCode>General</c:formatCode>
                <c:ptCount val="5"/>
                <c:pt idx="0">
                  <c:v>280</c:v>
                </c:pt>
                <c:pt idx="1">
                  <c:v>180</c:v>
                </c:pt>
                <c:pt idx="2">
                  <c:v>190</c:v>
                </c:pt>
                <c:pt idx="3">
                  <c:v>170</c:v>
                </c:pt>
                <c:pt idx="4">
                  <c:v>210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(차트작업!$B$4,차트작업!$B$6,차트작업!$B$8,차트작업!$B$10,차트작업!$B$11)</c15:sqref>
                  </c15:fullRef>
                </c:ext>
              </c:extLst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차트작업!$K$4:$K$11</c15:sqref>
                  </c15:fullRef>
                </c:ext>
              </c:extLst>
              <c:f>차트작업!$K$4:$K$8</c:f>
              <c:numCache>
                <c:formatCode>General</c:formatCode>
                <c:ptCount val="5"/>
                <c:pt idx="0">
                  <c:v>200</c:v>
                </c:pt>
                <c:pt idx="1">
                  <c:v>250</c:v>
                </c:pt>
                <c:pt idx="2">
                  <c:v>230</c:v>
                </c:pt>
                <c:pt idx="3">
                  <c:v>210</c:v>
                </c:pt>
                <c:pt idx="4">
                  <c:v>250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(차트작업!$B$4,차트작업!$B$6,차트작업!$B$8,차트작업!$B$10,차트작업!$B$11)</c15:sqref>
                  </c15:fullRef>
                </c:ext>
              </c:extLst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차트작업!$L$4:$L$11</c15:sqref>
                  </c15:fullRef>
                </c:ext>
              </c:extLst>
              <c:f>차트작업!$L$4:$L$8</c:f>
              <c:numCache>
                <c:formatCode>General</c:formatCode>
                <c:ptCount val="5"/>
                <c:pt idx="0">
                  <c:v>190</c:v>
                </c:pt>
                <c:pt idx="1">
                  <c:v>270</c:v>
                </c:pt>
                <c:pt idx="2">
                  <c:v>180</c:v>
                </c:pt>
                <c:pt idx="3">
                  <c:v>220</c:v>
                </c:pt>
                <c:pt idx="4">
                  <c:v>200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B5DB01E9-A7F9-4FAA-BEC1-3455D03EB7C6}"/>
            </a:ext>
          </a:extLst>
        </xdr:cNvPr>
        <xdr:cNvSpPr/>
      </xdr:nvSpPr>
      <xdr:spPr>
        <a:xfrm>
          <a:off x="3143250" y="3190875"/>
          <a:ext cx="1466850" cy="419100"/>
        </a:xfrm>
        <a:prstGeom prst="oct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E10" sqref="E10"/>
    </sheetView>
  </sheetViews>
  <sheetFormatPr defaultRowHeight="16.5" x14ac:dyDescent="0.3"/>
  <cols>
    <col min="1" max="1" width="12" bestFit="1" customWidth="1"/>
    <col min="2" max="2" width="13.125" bestFit="1" customWidth="1"/>
    <col min="3" max="3" width="12.625" bestFit="1" customWidth="1"/>
    <col min="4" max="4" width="9.5" bestFit="1" customWidth="1"/>
    <col min="5" max="5" width="8.625" customWidth="1"/>
  </cols>
  <sheetData>
    <row r="1" spans="1:5" x14ac:dyDescent="0.3">
      <c r="A1" t="s">
        <v>1</v>
      </c>
    </row>
    <row r="3" spans="1:5" x14ac:dyDescent="0.3">
      <c r="A3" s="1" t="s">
        <v>197</v>
      </c>
      <c r="B3" s="1" t="s">
        <v>200</v>
      </c>
      <c r="C3" s="1" t="s">
        <v>201</v>
      </c>
      <c r="D3" s="1" t="s">
        <v>202</v>
      </c>
      <c r="E3" s="1" t="s">
        <v>203</v>
      </c>
    </row>
    <row r="4" spans="1:5" x14ac:dyDescent="0.3">
      <c r="A4" s="1" t="s">
        <v>204</v>
      </c>
      <c r="B4" s="1" t="s">
        <v>210</v>
      </c>
      <c r="C4" s="1" t="s">
        <v>216</v>
      </c>
      <c r="D4" s="1" t="s">
        <v>222</v>
      </c>
      <c r="E4" s="1" t="s">
        <v>226</v>
      </c>
    </row>
    <row r="5" spans="1:5" x14ac:dyDescent="0.3">
      <c r="A5" s="1" t="s">
        <v>205</v>
      </c>
      <c r="B5" s="1" t="s">
        <v>211</v>
      </c>
      <c r="C5" s="1" t="s">
        <v>217</v>
      </c>
      <c r="D5" s="1" t="s">
        <v>223</v>
      </c>
      <c r="E5" s="1" t="s">
        <v>227</v>
      </c>
    </row>
    <row r="6" spans="1:5" x14ac:dyDescent="0.3">
      <c r="A6" s="1" t="s">
        <v>206</v>
      </c>
      <c r="B6" s="1" t="s">
        <v>212</v>
      </c>
      <c r="C6" s="1" t="s">
        <v>218</v>
      </c>
      <c r="D6" s="1" t="s">
        <v>224</v>
      </c>
      <c r="E6" s="1" t="s">
        <v>228</v>
      </c>
    </row>
    <row r="7" spans="1:5" x14ac:dyDescent="0.3">
      <c r="A7" s="1" t="s">
        <v>207</v>
      </c>
      <c r="B7" s="1" t="s">
        <v>213</v>
      </c>
      <c r="C7" s="1" t="s">
        <v>219</v>
      </c>
      <c r="D7" s="1" t="s">
        <v>223</v>
      </c>
      <c r="E7" s="1" t="s">
        <v>226</v>
      </c>
    </row>
    <row r="8" spans="1:5" x14ac:dyDescent="0.3">
      <c r="A8" s="1" t="s">
        <v>208</v>
      </c>
      <c r="B8" s="1" t="s">
        <v>214</v>
      </c>
      <c r="C8" s="1" t="s">
        <v>220</v>
      </c>
      <c r="D8" s="1" t="s">
        <v>223</v>
      </c>
      <c r="E8" s="1" t="s">
        <v>226</v>
      </c>
    </row>
    <row r="9" spans="1:5" x14ac:dyDescent="0.3">
      <c r="A9" s="1" t="s">
        <v>209</v>
      </c>
      <c r="B9" s="1" t="s">
        <v>215</v>
      </c>
      <c r="C9" s="1" t="s">
        <v>221</v>
      </c>
      <c r="D9" s="1" t="s">
        <v>225</v>
      </c>
      <c r="E9" s="1" t="s">
        <v>228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B3" sqref="B3:G3"/>
    </sheetView>
  </sheetViews>
  <sheetFormatPr defaultRowHeight="16.5" x14ac:dyDescent="0.3"/>
  <cols>
    <col min="1" max="1" width="2.625" customWidth="1"/>
    <col min="2" max="2" width="11.125" bestFit="1" customWidth="1"/>
    <col min="7" max="7" width="11.125" bestFit="1" customWidth="1"/>
  </cols>
  <sheetData>
    <row r="1" spans="2:7" ht="22.5" x14ac:dyDescent="0.3">
      <c r="B1" s="18" t="s">
        <v>77</v>
      </c>
      <c r="C1" s="18"/>
      <c r="D1" s="18"/>
      <c r="E1" s="18"/>
      <c r="F1" s="18"/>
      <c r="G1" s="18"/>
    </row>
    <row r="2" spans="2:7" x14ac:dyDescent="0.3">
      <c r="G2" s="19">
        <v>45688</v>
      </c>
    </row>
    <row r="3" spans="2:7" ht="17.25" thickBot="1" x14ac:dyDescent="0.35">
      <c r="B3" s="27" t="s">
        <v>78</v>
      </c>
      <c r="C3" s="27" t="s">
        <v>79</v>
      </c>
      <c r="D3" s="27" t="s">
        <v>80</v>
      </c>
      <c r="E3" s="27" t="s">
        <v>81</v>
      </c>
      <c r="F3" s="27" t="s">
        <v>82</v>
      </c>
      <c r="G3" s="27" t="s">
        <v>83</v>
      </c>
    </row>
    <row r="4" spans="2:7" ht="17.25" thickTop="1" x14ac:dyDescent="0.3">
      <c r="B4" s="24" t="s">
        <v>84</v>
      </c>
      <c r="C4" s="25">
        <v>800</v>
      </c>
      <c r="D4" s="26">
        <v>2E-3</v>
      </c>
      <c r="E4" s="25">
        <v>100</v>
      </c>
      <c r="F4" s="25">
        <v>900</v>
      </c>
      <c r="G4" s="25">
        <v>557</v>
      </c>
    </row>
    <row r="5" spans="2:7" x14ac:dyDescent="0.3">
      <c r="B5" s="21" t="s">
        <v>85</v>
      </c>
      <c r="C5" s="22">
        <v>2000</v>
      </c>
      <c r="D5" s="23">
        <v>8.9999999999999993E-3</v>
      </c>
      <c r="E5" s="22">
        <v>150</v>
      </c>
      <c r="F5" s="22">
        <v>2070</v>
      </c>
      <c r="G5" s="22">
        <v>590</v>
      </c>
    </row>
    <row r="6" spans="2:7" x14ac:dyDescent="0.3">
      <c r="B6" s="21" t="s">
        <v>86</v>
      </c>
      <c r="C6" s="22">
        <v>960</v>
      </c>
      <c r="D6" s="23">
        <v>3.0000000000000001E-3</v>
      </c>
      <c r="E6" s="22">
        <v>50</v>
      </c>
      <c r="F6" s="22">
        <v>1010</v>
      </c>
      <c r="G6" s="22">
        <v>650</v>
      </c>
    </row>
    <row r="7" spans="2:7" x14ac:dyDescent="0.3">
      <c r="B7" s="21" t="s">
        <v>87</v>
      </c>
      <c r="C7" s="22">
        <v>720</v>
      </c>
      <c r="D7" s="23">
        <v>0</v>
      </c>
      <c r="E7" s="22">
        <v>30</v>
      </c>
      <c r="F7" s="22">
        <v>750</v>
      </c>
      <c r="G7" s="22">
        <v>700</v>
      </c>
    </row>
    <row r="8" spans="2:7" x14ac:dyDescent="0.3">
      <c r="B8" s="21" t="s">
        <v>88</v>
      </c>
      <c r="C8" s="22">
        <v>1200</v>
      </c>
      <c r="D8" s="23">
        <v>0.02</v>
      </c>
      <c r="E8" s="22">
        <v>75</v>
      </c>
      <c r="F8" s="22">
        <v>1251</v>
      </c>
      <c r="G8" s="22">
        <v>245</v>
      </c>
    </row>
    <row r="9" spans="2:7" x14ac:dyDescent="0.3">
      <c r="B9" s="21" t="s">
        <v>89</v>
      </c>
      <c r="C9" s="22">
        <v>2800</v>
      </c>
      <c r="D9" s="23">
        <v>1E-3</v>
      </c>
      <c r="E9" s="22">
        <v>150</v>
      </c>
      <c r="F9" s="22">
        <v>2838</v>
      </c>
      <c r="G9" s="22">
        <v>430</v>
      </c>
    </row>
    <row r="10" spans="2:7" x14ac:dyDescent="0.3">
      <c r="B10" s="21" t="s">
        <v>90</v>
      </c>
      <c r="C10" s="22">
        <v>640</v>
      </c>
      <c r="D10" s="23">
        <v>0.01</v>
      </c>
      <c r="E10" s="22">
        <v>200</v>
      </c>
      <c r="F10" s="22">
        <v>840</v>
      </c>
      <c r="G10" s="22">
        <v>480</v>
      </c>
    </row>
    <row r="11" spans="2:7" x14ac:dyDescent="0.3">
      <c r="B11" s="21" t="s">
        <v>91</v>
      </c>
      <c r="C11" s="22">
        <v>720</v>
      </c>
      <c r="D11" s="23">
        <v>5.0000000000000001E-3</v>
      </c>
      <c r="E11" s="22">
        <v>40</v>
      </c>
      <c r="F11" s="22">
        <v>760</v>
      </c>
      <c r="G11" s="22">
        <v>843</v>
      </c>
    </row>
    <row r="12" spans="2:7" x14ac:dyDescent="0.3">
      <c r="B12" s="21" t="s">
        <v>92</v>
      </c>
      <c r="C12" s="22">
        <v>1200</v>
      </c>
      <c r="D12" s="23">
        <v>0.02</v>
      </c>
      <c r="E12" s="22">
        <v>50</v>
      </c>
      <c r="F12" s="22">
        <v>1226</v>
      </c>
      <c r="G12" s="22">
        <v>1100</v>
      </c>
    </row>
    <row r="13" spans="2:7" x14ac:dyDescent="0.3">
      <c r="B13" s="20" t="s">
        <v>93</v>
      </c>
      <c r="C13" s="22">
        <v>11040</v>
      </c>
      <c r="D13" s="23"/>
      <c r="E13" s="22">
        <v>845</v>
      </c>
      <c r="F13" s="22">
        <v>11645</v>
      </c>
      <c r="G13" s="22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workbookViewId="0">
      <selection activeCell="C6" sqref="C6"/>
    </sheetView>
  </sheetViews>
  <sheetFormatPr defaultRowHeight="16.5" x14ac:dyDescent="0.3"/>
  <cols>
    <col min="2" max="3" width="10.875" bestFit="1" customWidth="1"/>
    <col min="8" max="8" width="10.625" bestFit="1" customWidth="1"/>
  </cols>
  <sheetData>
    <row r="1" spans="1:8" ht="20.25" x14ac:dyDescent="0.3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3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3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3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3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3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3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3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3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3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3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3">
      <c r="A15" s="1" t="s">
        <v>229</v>
      </c>
      <c r="B15" s="1" t="s">
        <v>231</v>
      </c>
      <c r="C15" s="1"/>
    </row>
    <row r="16" spans="1:8" x14ac:dyDescent="0.3">
      <c r="A16" s="1" t="s">
        <v>230</v>
      </c>
      <c r="B16" s="28" t="b">
        <f>H4&gt;=AVERAGE($H$4:$H$12)</f>
        <v>0</v>
      </c>
      <c r="C16" s="28"/>
    </row>
    <row r="17" spans="1:8" x14ac:dyDescent="0.3">
      <c r="A17" s="1"/>
      <c r="B17" s="1"/>
      <c r="C17" s="1"/>
    </row>
    <row r="19" spans="1:8" x14ac:dyDescent="0.3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3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3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4" workbookViewId="0">
      <selection activeCell="J24" sqref="J24"/>
    </sheetView>
  </sheetViews>
  <sheetFormatPr defaultRowHeight="16.5" x14ac:dyDescent="0.3"/>
  <cols>
    <col min="1" max="1" width="10.75" bestFit="1" customWidth="1"/>
    <col min="9" max="9" width="14.875" bestFit="1" customWidth="1"/>
  </cols>
  <sheetData>
    <row r="1" spans="1:10" x14ac:dyDescent="0.3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3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3">
      <c r="A3" s="4" t="s">
        <v>8</v>
      </c>
      <c r="B3" s="4" t="s">
        <v>9</v>
      </c>
      <c r="C3" s="4" t="s">
        <v>9</v>
      </c>
      <c r="D3" s="4" t="s">
        <v>9</v>
      </c>
      <c r="E3" s="4" t="str">
        <f>IF(  COUNTBLANK(B3:D3)=0, "개근", "")</f>
        <v>개근</v>
      </c>
      <c r="G3" s="4" t="s">
        <v>24</v>
      </c>
      <c r="H3" s="4" t="s">
        <v>25</v>
      </c>
      <c r="I3" s="4" t="str">
        <f>UPPER(G3) &amp; "(" &amp; LOWER(H3) &amp; ")"</f>
        <v>KOREA(seoul)</v>
      </c>
    </row>
    <row r="4" spans="1:10" x14ac:dyDescent="0.3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  COUNTBLANK(B4:D4)=0, "개근", "")</f>
        <v>개근</v>
      </c>
      <c r="G4" s="4" t="s">
        <v>26</v>
      </c>
      <c r="H4" s="4" t="s">
        <v>27</v>
      </c>
      <c r="I4" s="4" t="str">
        <f t="shared" ref="I4:I12" si="1">UPPER(G4) &amp; "(" &amp; LOWER(H4) &amp; ")"</f>
        <v>GREECE(athens)</v>
      </c>
    </row>
    <row r="5" spans="1:10" x14ac:dyDescent="0.3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3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3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3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3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3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3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3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3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3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3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3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3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3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3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3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3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3">
      <c r="A23" s="13" t="s">
        <v>198</v>
      </c>
      <c r="B23" s="14"/>
      <c r="C23" s="14"/>
      <c r="D23" s="15"/>
      <c r="E23" s="10">
        <f>COUNTIFS(C16:C22, "&gt;=80", D16:D22, "&gt;=80", E16:E22, "&gt;"&amp;AVERAGE($E$16:$E$22)) / COUNTA(A16:A22)</f>
        <v>0.5714285714285714</v>
      </c>
      <c r="G23" s="13" t="s">
        <v>63</v>
      </c>
      <c r="H23" s="14"/>
      <c r="I23" s="15"/>
      <c r="J23" s="4" t="str">
        <f>VLOOKUP(LARGE(I16:I22, 1), I16:J22, 2,FALSE)</f>
        <v xml:space="preserve"> HSP-004 </v>
      </c>
    </row>
    <row r="25" spans="1:10" x14ac:dyDescent="0.3">
      <c r="A25" s="2" t="s">
        <v>64</v>
      </c>
      <c r="B25" s="3" t="s">
        <v>65</v>
      </c>
    </row>
    <row r="26" spans="1:10" x14ac:dyDescent="0.3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3">
      <c r="A27" s="7">
        <v>45809</v>
      </c>
      <c r="B27" s="4">
        <v>123001</v>
      </c>
      <c r="C27" s="4" t="s">
        <v>69</v>
      </c>
      <c r="D27" s="4" t="str">
        <f>IF( WEEKDAY(A27,2)&lt;=5, "평일", "주말")</f>
        <v>주말</v>
      </c>
    </row>
    <row r="28" spans="1:10" x14ac:dyDescent="0.3">
      <c r="A28" s="7">
        <v>45812</v>
      </c>
      <c r="B28" s="4">
        <v>123002</v>
      </c>
      <c r="C28" s="4" t="s">
        <v>70</v>
      </c>
      <c r="D28" s="4" t="str">
        <f t="shared" ref="D28:D34" si="3">IF( WEEKDAY(A28,2)&lt;=5, "평일", "주말")</f>
        <v>평일</v>
      </c>
    </row>
    <row r="29" spans="1:10" x14ac:dyDescent="0.3">
      <c r="A29" s="7">
        <v>45815</v>
      </c>
      <c r="B29" s="4">
        <v>123003</v>
      </c>
      <c r="C29" s="4" t="s">
        <v>71</v>
      </c>
      <c r="D29" s="4" t="str">
        <f t="shared" si="3"/>
        <v>주말</v>
      </c>
    </row>
    <row r="30" spans="1:10" x14ac:dyDescent="0.3">
      <c r="A30" s="7">
        <v>45816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3">
      <c r="A31" s="7">
        <v>45818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3">
      <c r="A32" s="7">
        <v>45821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3">
      <c r="A33" s="7">
        <v>45822</v>
      </c>
      <c r="B33" s="4">
        <v>123007</v>
      </c>
      <c r="C33" s="4" t="s">
        <v>75</v>
      </c>
      <c r="D33" s="4" t="str">
        <f t="shared" si="3"/>
        <v>주말</v>
      </c>
    </row>
    <row r="34" spans="1:4" x14ac:dyDescent="0.3">
      <c r="A34" s="7">
        <v>45827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H10" sqref="H10"/>
    </sheetView>
  </sheetViews>
  <sheetFormatPr defaultRowHeight="16.5" x14ac:dyDescent="0.3"/>
  <cols>
    <col min="1" max="1" width="2.625" customWidth="1"/>
  </cols>
  <sheetData>
    <row r="1" spans="2:12" x14ac:dyDescent="0.3">
      <c r="B1" s="16" t="s">
        <v>114</v>
      </c>
      <c r="C1" s="16"/>
    </row>
    <row r="2" spans="2:12" x14ac:dyDescent="0.3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3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3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3">
      <c r="B5" s="5" t="s">
        <v>118</v>
      </c>
      <c r="C5" s="4">
        <f>C2*C10+C3*D10+C4*E10</f>
        <v>75.599999999999994</v>
      </c>
      <c r="F5" s="16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3">
      <c r="F6" s="16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3">
      <c r="F7" s="16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3">
      <c r="B8" s="16" t="s">
        <v>119</v>
      </c>
      <c r="C8" s="16"/>
      <c r="D8" s="16"/>
      <c r="E8" s="16"/>
      <c r="F8" s="16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3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3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C15" sqref="C15"/>
    </sheetView>
  </sheetViews>
  <sheetFormatPr defaultRowHeight="16.5" x14ac:dyDescent="0.3"/>
  <cols>
    <col min="1" max="1" width="2.625" customWidth="1"/>
    <col min="2" max="2" width="13.125" bestFit="1" customWidth="1"/>
    <col min="7" max="7" width="13.125" bestFit="1" customWidth="1"/>
  </cols>
  <sheetData>
    <row r="1" spans="2:10" x14ac:dyDescent="0.3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3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3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3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3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3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3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3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3">
      <c r="B11" s="16" t="s">
        <v>128</v>
      </c>
      <c r="C11" s="16"/>
      <c r="D11" s="16"/>
      <c r="E11" s="16"/>
    </row>
    <row r="12" spans="2:10" x14ac:dyDescent="0.3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3">
      <c r="B13" s="4" t="s">
        <v>232</v>
      </c>
      <c r="C13" s="4">
        <v>2142</v>
      </c>
      <c r="D13" s="4">
        <v>531</v>
      </c>
      <c r="E13" s="4">
        <v>586</v>
      </c>
    </row>
    <row r="14" spans="2:10" x14ac:dyDescent="0.3">
      <c r="B14" s="4" t="s">
        <v>233</v>
      </c>
      <c r="C14" s="4">
        <v>2335</v>
      </c>
      <c r="D14" s="4">
        <v>1115</v>
      </c>
      <c r="E14" s="4">
        <v>930</v>
      </c>
    </row>
  </sheetData>
  <dataConsolidate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H14" sqref="H14"/>
    </sheetView>
  </sheetViews>
  <sheetFormatPr defaultRowHeight="16.5" x14ac:dyDescent="0.3"/>
  <cols>
    <col min="1" max="1" width="2.625" customWidth="1"/>
    <col min="3" max="3" width="10.375" bestFit="1" customWidth="1"/>
    <col min="4" max="7" width="9.625" customWidth="1"/>
  </cols>
  <sheetData>
    <row r="1" spans="2:7" ht="20.25" x14ac:dyDescent="0.3">
      <c r="B1" s="12" t="s">
        <v>139</v>
      </c>
      <c r="C1" s="12"/>
      <c r="D1" s="12"/>
      <c r="E1" s="12"/>
      <c r="F1" s="12"/>
      <c r="G1" s="12"/>
    </row>
    <row r="2" spans="2:7" x14ac:dyDescent="0.3">
      <c r="G2" s="11" t="s">
        <v>140</v>
      </c>
    </row>
    <row r="3" spans="2:7" x14ac:dyDescent="0.3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3">
      <c r="B4" s="4">
        <v>4</v>
      </c>
      <c r="C4" s="4" t="s">
        <v>147</v>
      </c>
      <c r="D4" s="29">
        <v>130000</v>
      </c>
      <c r="E4" s="29">
        <v>10350</v>
      </c>
      <c r="F4" s="29">
        <v>1750</v>
      </c>
      <c r="G4" s="29">
        <f>SUM(D4:F4)</f>
        <v>142100</v>
      </c>
    </row>
    <row r="5" spans="2:7" x14ac:dyDescent="0.3">
      <c r="B5" s="4">
        <v>5</v>
      </c>
      <c r="C5" s="4" t="s">
        <v>148</v>
      </c>
      <c r="D5" s="29">
        <v>130000</v>
      </c>
      <c r="E5" s="29">
        <v>10350</v>
      </c>
      <c r="F5" s="29">
        <v>1750</v>
      </c>
      <c r="G5" s="29">
        <f t="shared" ref="G5:G14" si="0">SUM(D5:F5)</f>
        <v>142100</v>
      </c>
    </row>
    <row r="6" spans="2:7" x14ac:dyDescent="0.3">
      <c r="B6" s="4">
        <v>8</v>
      </c>
      <c r="C6" s="4" t="s">
        <v>149</v>
      </c>
      <c r="D6" s="29">
        <v>440000</v>
      </c>
      <c r="E6" s="29">
        <v>6000</v>
      </c>
      <c r="F6" s="29">
        <v>2590</v>
      </c>
      <c r="G6" s="29">
        <f t="shared" si="0"/>
        <v>448590</v>
      </c>
    </row>
    <row r="7" spans="2:7" x14ac:dyDescent="0.3">
      <c r="B7" s="4">
        <v>6</v>
      </c>
      <c r="C7" s="4" t="s">
        <v>150</v>
      </c>
      <c r="D7" s="29">
        <v>200000</v>
      </c>
      <c r="E7" s="29">
        <v>14000</v>
      </c>
      <c r="F7" s="29">
        <v>3600</v>
      </c>
      <c r="G7" s="29">
        <f t="shared" si="0"/>
        <v>217600</v>
      </c>
    </row>
    <row r="8" spans="2:7" x14ac:dyDescent="0.3">
      <c r="B8" s="4">
        <v>1</v>
      </c>
      <c r="C8" s="4" t="s">
        <v>151</v>
      </c>
      <c r="D8" s="29">
        <v>800000</v>
      </c>
      <c r="E8" s="29">
        <v>20000</v>
      </c>
      <c r="F8" s="29">
        <v>4320</v>
      </c>
      <c r="G8" s="29">
        <f t="shared" si="0"/>
        <v>824320</v>
      </c>
    </row>
    <row r="9" spans="2:7" x14ac:dyDescent="0.3">
      <c r="B9" s="4">
        <v>7</v>
      </c>
      <c r="C9" s="4" t="s">
        <v>152</v>
      </c>
      <c r="D9" s="29">
        <v>178000</v>
      </c>
      <c r="E9" s="29">
        <v>17800</v>
      </c>
      <c r="F9" s="29">
        <v>4960</v>
      </c>
      <c r="G9" s="29">
        <f t="shared" si="0"/>
        <v>200760</v>
      </c>
    </row>
    <row r="10" spans="2:7" x14ac:dyDescent="0.3">
      <c r="B10" s="4">
        <v>11</v>
      </c>
      <c r="C10" s="4" t="s">
        <v>153</v>
      </c>
      <c r="D10" s="29">
        <v>400000</v>
      </c>
      <c r="E10" s="29">
        <v>14100</v>
      </c>
      <c r="F10" s="29">
        <v>5200</v>
      </c>
      <c r="G10" s="29">
        <f t="shared" si="0"/>
        <v>419300</v>
      </c>
    </row>
    <row r="11" spans="2:7" x14ac:dyDescent="0.3">
      <c r="B11" s="4">
        <v>3</v>
      </c>
      <c r="C11" s="4" t="s">
        <v>152</v>
      </c>
      <c r="D11" s="29">
        <v>343000</v>
      </c>
      <c r="E11" s="29">
        <v>12362</v>
      </c>
      <c r="F11" s="29">
        <v>5500</v>
      </c>
      <c r="G11" s="29">
        <f t="shared" si="0"/>
        <v>360862</v>
      </c>
    </row>
    <row r="12" spans="2:7" x14ac:dyDescent="0.3">
      <c r="B12" s="4">
        <v>10</v>
      </c>
      <c r="C12" s="4" t="s">
        <v>154</v>
      </c>
      <c r="D12" s="29">
        <v>500000</v>
      </c>
      <c r="E12" s="29">
        <v>22000</v>
      </c>
      <c r="F12" s="29">
        <v>6720</v>
      </c>
      <c r="G12" s="29">
        <f t="shared" si="0"/>
        <v>528720</v>
      </c>
    </row>
    <row r="13" spans="2:7" x14ac:dyDescent="0.3">
      <c r="B13" s="4">
        <v>2</v>
      </c>
      <c r="C13" s="4" t="s">
        <v>155</v>
      </c>
      <c r="D13" s="29">
        <v>700000</v>
      </c>
      <c r="E13" s="29">
        <v>97500</v>
      </c>
      <c r="F13" s="29">
        <v>7100</v>
      </c>
      <c r="G13" s="29">
        <f t="shared" si="0"/>
        <v>804600</v>
      </c>
    </row>
    <row r="14" spans="2:7" x14ac:dyDescent="0.3">
      <c r="B14" s="4">
        <v>9</v>
      </c>
      <c r="C14" s="4" t="s">
        <v>156</v>
      </c>
      <c r="D14" s="29">
        <v>350000</v>
      </c>
      <c r="E14" s="29">
        <v>49550</v>
      </c>
      <c r="F14" s="29">
        <v>5280</v>
      </c>
      <c r="G14" s="29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abSelected="1" workbookViewId="0">
      <selection activeCell="O20" sqref="O20"/>
    </sheetView>
  </sheetViews>
  <sheetFormatPr defaultRowHeight="16.5" x14ac:dyDescent="0.3"/>
  <cols>
    <col min="1" max="1" width="2.625" customWidth="1"/>
    <col min="4" max="15" width="6.625" customWidth="1"/>
  </cols>
  <sheetData>
    <row r="1" spans="2:15" ht="20.25" x14ac:dyDescent="0.3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3">
      <c r="K2" t="s">
        <v>158</v>
      </c>
    </row>
    <row r="3" spans="2:15" x14ac:dyDescent="0.3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3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3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3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3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3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3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3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3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2026-02-09T08:26:31Z</dcterms:modified>
</cp:coreProperties>
</file>