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 codeName="{AE6600E7-7A62-396C-DE95-9942FA9DD81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J:\17. 길벗컴활2급\04 실전모의고사\"/>
    </mc:Choice>
  </mc:AlternateContent>
  <xr:revisionPtr revIDLastSave="0" documentId="13_ncr:1_{8F3575F5-2E85-45FE-A8E9-36D32DE7B95B}" xr6:coauthVersionLast="47" xr6:coauthVersionMax="47" xr10:uidLastSave="{00000000-0000-0000-0000-000000000000}"/>
  <bookViews>
    <workbookView xWindow="-28920" yWindow="-120" windowWidth="29040" windowHeight="15840" activeTab="2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7" l="1"/>
  <c r="G6" i="7"/>
  <c r="G7" i="7"/>
  <c r="G8" i="7"/>
  <c r="G9" i="7"/>
  <c r="G10" i="7"/>
  <c r="G11" i="7"/>
  <c r="G12" i="7"/>
  <c r="G13" i="7"/>
  <c r="G14" i="7"/>
  <c r="G4" i="7"/>
  <c r="D28" i="4"/>
  <c r="D29" i="4"/>
  <c r="D30" i="4"/>
  <c r="D31" i="4"/>
  <c r="D32" i="4"/>
  <c r="D33" i="4"/>
  <c r="D34" i="4"/>
  <c r="D27" i="4"/>
  <c r="J23" i="4"/>
  <c r="E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B16" i="3"/>
  <c r="E22" i="4"/>
  <c r="E21" i="4"/>
  <c r="E20" i="4"/>
  <c r="E19" i="4"/>
  <c r="E18" i="4"/>
  <c r="E17" i="4"/>
  <c r="E16" i="4"/>
  <c r="C5" i="5"/>
  <c r="G3" i="5" s="1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E3" authorId="0" shapeId="0" xr:uid="{FC1A5576-A3BB-4ACA-B096-66E719AEE662}">
      <text>
        <r>
          <rPr>
            <b/>
            <sz val="9"/>
            <color indexed="81"/>
            <rFont val="Tahoma"/>
            <family val="2"/>
          </rPr>
          <t>2022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<sst xmlns="http://schemas.openxmlformats.org/spreadsheetml/2006/main" count="278" uniqueCount="204">
  <si>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</si>
  <si>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</si>
  <si>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</si>
  <si>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</si>
  <si>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</si>
  <si>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</si>
  <si>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</si>
  <si>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</si>
  <si>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</si>
  <si>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</si>
  <si>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</si>
  <si>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</si>
  <si>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</si>
  <si>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</si>
  <si>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</si>
  <si>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</si>
  <si>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</si>
  <si>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</si>
  <si>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</si>
  <si>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</si>
  <si>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</si>
  <si>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</si>
  <si>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</si>
  <si>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</si>
  <si>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</si>
  <si>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</si>
  <si>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</si>
  <si>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</si>
  <si>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</si>
  <si>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</si>
  <si>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</si>
  <si>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</si>
  <si>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</si>
  <si>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</si>
  <si>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</si>
  <si>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</si>
  <si>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</si>
  <si>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</si>
  <si>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</si>
  <si>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</si>
  <si>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</si>
  <si>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</si>
  <si>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</si>
  <si>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</si>
  <si>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</si>
  <si>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</si>
  <si>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</si>
  <si>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</si>
  <si>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</si>
  <si>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</si>
  <si>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</si>
  <si>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</si>
  <si>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</si>
  <si>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</si>
  <si>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</si>
  <si>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</si>
  <si>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</si>
  <si>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</si>
  <si>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</si>
  <si>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</si>
  <si>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</si>
  <si>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</si>
  <si>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</si>
  <si>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</si>
  <si>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</si>
  <si>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</si>
  <si>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</si>
  <si>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</si>
  <si>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</si>
  <si>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</si>
  <si>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</si>
  <si>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</si>
  <si>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</si>
  <si>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</si>
  <si>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</si>
  <si>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</si>
  <si>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</si>
  <si>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</si>
  <si>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</si>
  <si>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</si>
  <si>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</si>
  <si>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</si>
  <si>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</si>
  <si>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</si>
  <si>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</si>
  <si>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</si>
  <si>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</si>
  <si>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</si>
  <si>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</si>
  <si>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</si>
  <si>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</si>
  <si>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</si>
  <si>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</si>
  <si>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</si>
  <si>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</si>
  <si>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</si>
  <si>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</si>
  <si>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</si>
  <si>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</si>
  <si>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</si>
  <si>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</si>
  <si>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</si>
  <si>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</si>
  <si>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</si>
  <si>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</si>
  <si>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</si>
  <si>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</si>
  <si>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</si>
  <si>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</si>
  <si>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</si>
  <si>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</si>
  <si>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</si>
  <si>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</si>
  <si>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</si>
  <si>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</si>
  <si>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</si>
  <si>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</si>
  <si>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</si>
  <si>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</si>
  <si>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</si>
  <si>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</si>
  <si>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</si>
  <si>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</si>
  <si>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</si>
  <si>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</si>
  <si>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</si>
  <si>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</si>
  <si>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</si>
  <si>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</si>
  <si>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</si>
  <si>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</si>
  <si>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</si>
  <si>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</si>
  <si>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</si>
  <si>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</si>
  <si>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</si>
  <si>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</si>
  <si>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</si>
  <si>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</si>
  <si>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</si>
  <si>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</si>
  <si>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</si>
  <si>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</si>
  <si>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</si>
  <si>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</si>
  <si>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</si>
  <si>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</si>
  <si>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</si>
  <si>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</si>
  <si>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</si>
  <si>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</si>
  <si>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</si>
  <si>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</si>
  <si>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</si>
  <si>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</si>
  <si>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</si>
  <si>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</si>
  <si>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</si>
  <si>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</si>
  <si>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</si>
  <si>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</si>
  <si>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</si>
  <si>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</si>
  <si>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</si>
  <si>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</si>
  <si>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</si>
  <si>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</si>
  <si>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</si>
  <si>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</si>
  <si>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</si>
  <si>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</si>
  <si>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</si>
  <si>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</si>
  <si>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</si>
  <si>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</si>
  <si>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</si>
  <si>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</si>
  <si>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</si>
  <si>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</si>
  <si>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</si>
  <si>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</si>
  <si>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</si>
  <si>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</si>
  <si>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</si>
  <si>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</si>
  <si>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</si>
  <si>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</si>
  <si>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</si>
  <si>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</si>
  <si>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</si>
  <si>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</si>
  <si>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</si>
  <si>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</si>
  <si>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</si>
  <si>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</si>
  <si>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</si>
  <si>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</si>
  <si>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</si>
  <si>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</si>
  <si>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</si>
  <si>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여</t>
    <phoneticPr fontId="1" type="noConversion"/>
  </si>
  <si>
    <t>지급금액</t>
    <phoneticPr fontId="1" type="noConversion"/>
  </si>
  <si>
    <t>하이*</t>
    <phoneticPr fontId="1" type="noConversion"/>
  </si>
  <si>
    <t>*프라자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</si>
</sst>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9" formatCode="yy\/mm\/dd"/>
    <numFmt numFmtId="180" formatCode="&quot;₩&quot;#,##0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179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41" fontId="0" fillId="0" borderId="0" xfId="0" applyNumberFormat="1" applyAlignment="1">
      <alignment horizontal="center" vertical="center"/>
    </xf>
    <xf numFmtId="180" fontId="0" fillId="0" borderId="1" xfId="1" applyNumberFormat="1" applyFont="1" applyBorder="1">
      <alignment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차트작업!$B$4:$B$11</c15:sqref>
                  </c15:fullRef>
                </c:ext>
              </c:extLst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차트작업!$J$4:$J$11</c15:sqref>
                  </c15:fullRef>
                </c:ext>
              </c:extLst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차트작업!$B$4:$B$11</c15:sqref>
                  </c15:fullRef>
                </c:ext>
              </c:extLst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차트작업!$K$4:$K$11</c15:sqref>
                  </c15:fullRef>
                </c:ext>
              </c:extLst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차트작업!$B$4:$B$11</c15:sqref>
                  </c15:fullRef>
                </c:ext>
              </c:extLst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차트작업!$L$4:$L$11</c15:sqref>
                  </c15:fullRef>
                </c:ext>
              </c:extLst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794E8944-D865-D6EC-BA8B-7C29D0E4DEC3}"/>
            </a:ext>
          </a:extLst>
        </xdr:cNvPr>
        <xdr:cNvSpPr/>
      </xdr:nvSpPr>
      <xdr:spPr>
        <a:xfrm>
          <a:off x="3143250" y="3190875"/>
          <a:ext cx="1466850" cy="419100"/>
        </a:xfrm>
        <a:prstGeom prst="oct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sheetPr codeName="Sheet1"/>
  <dimension ref="A1:E9"/>
  <sheetViews>
    <sheetView workbookViewId="0">
      <selection activeCell="A3" sqref="A3"/>
    </sheetView>
  </sheetViews>
  <sheetFormatPr defaultRowHeight="16.5" x14ac:dyDescent="0.3"/>
  <cols>
    <col min="1" max="1" width="12" bestFit="1" customWidth="1"/>
    <col min="2" max="2" width="13.125" bestFit="1" customWidth="1"/>
    <col min="3" max="3" width="12.625" bestFit="1" customWidth="1"/>
    <col min="4" max="4" width="9.5" bestFit="1" customWidth="1"/>
    <col min="5" max="5" width="8.625" customWidth="1"/>
  </cols>
  <sheetData>
    <row r="1" spans="1:5" x14ac:dyDescent="0.3">
      <c r="A1" t="s">
        <v>1</v>
      </c>
    </row>
    <row r="3" spans="1:5" x14ac:dyDescent="0.3">
      <c r="A3" s="1"/>
      <c r="B3" s="1"/>
      <c r="C3" s="1"/>
      <c r="D3" s="1"/>
      <c r="E3" s="1"/>
    </row>
    <row r="4" spans="1:5" x14ac:dyDescent="0.3">
      <c r="A4" s="1"/>
      <c r="B4" s="1"/>
      <c r="C4" s="1"/>
      <c r="D4" s="1"/>
      <c r="E4" s="1"/>
    </row>
    <row r="5" spans="1:5" x14ac:dyDescent="0.3">
      <c r="A5" s="1"/>
      <c r="B5" s="1"/>
      <c r="C5" s="1"/>
      <c r="D5" s="1"/>
      <c r="E5" s="1"/>
    </row>
    <row r="6" spans="1:5" x14ac:dyDescent="0.3">
      <c r="A6" s="1"/>
      <c r="B6" s="1"/>
      <c r="C6" s="1"/>
      <c r="D6" s="1"/>
      <c r="E6" s="1"/>
    </row>
    <row r="7" spans="1:5" x14ac:dyDescent="0.3">
      <c r="A7" s="1"/>
      <c r="B7" s="1"/>
      <c r="C7" s="1"/>
      <c r="D7" s="1"/>
      <c r="E7" s="1"/>
    </row>
    <row r="8" spans="1:5" x14ac:dyDescent="0.3">
      <c r="A8" s="1"/>
      <c r="B8" s="1"/>
      <c r="C8" s="1"/>
      <c r="D8" s="1"/>
      <c r="E8" s="1"/>
    </row>
    <row r="9" spans="1:5" x14ac:dyDescent="0.3">
      <c r="A9" s="1"/>
      <c r="B9" s="1"/>
      <c r="C9" s="1"/>
      <c r="D9" s="1"/>
      <c r="E9" s="1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B1:G13"/>
  <sheetViews>
    <sheetView workbookViewId="0">
      <selection activeCell="I19" sqref="I19"/>
    </sheetView>
  </sheetViews>
  <sheetFormatPr defaultRowHeight="16.5" x14ac:dyDescent="0.3"/>
  <cols>
    <col min="1" max="1" width="2.625" customWidth="1"/>
    <col min="2" max="2" width="11.125" bestFit="1" customWidth="1"/>
    <col min="7" max="7" width="11.125" bestFit="1" customWidth="1"/>
  </cols>
  <sheetData>
    <row r="1" spans="2:7" ht="22.5" x14ac:dyDescent="0.3">
      <c r="B1" s="18" t="s">
        <v>77</v>
      </c>
      <c r="C1" s="18"/>
      <c r="D1" s="18"/>
      <c r="E1" s="18"/>
      <c r="F1" s="18"/>
      <c r="G1" s="18"/>
    </row>
    <row r="2" spans="2:7" x14ac:dyDescent="0.3">
      <c r="G2" s="19">
        <v>44957</v>
      </c>
    </row>
    <row r="3" spans="2:7" ht="17.25" thickBot="1" x14ac:dyDescent="0.35">
      <c r="B3" s="27" t="s">
        <v>78</v>
      </c>
      <c r="C3" s="27" t="s">
        <v>79</v>
      </c>
      <c r="D3" s="27" t="s">
        <v>80</v>
      </c>
      <c r="E3" s="27" t="s">
        <v>81</v>
      </c>
      <c r="F3" s="27" t="s">
        <v>82</v>
      </c>
      <c r="G3" s="27" t="s">
        <v>83</v>
      </c>
    </row>
    <row r="4" spans="2:7" ht="17.25" thickTop="1" x14ac:dyDescent="0.3">
      <c r="B4" s="24" t="s">
        <v>84</v>
      </c>
      <c r="C4" s="25">
        <v>800</v>
      </c>
      <c r="D4" s="26">
        <v>2E-3</v>
      </c>
      <c r="E4" s="25">
        <v>100</v>
      </c>
      <c r="F4" s="25">
        <v>900</v>
      </c>
      <c r="G4" s="25">
        <v>557</v>
      </c>
    </row>
    <row r="5" spans="2:7" x14ac:dyDescent="0.3">
      <c r="B5" s="21" t="s">
        <v>85</v>
      </c>
      <c r="C5" s="22">
        <v>2000</v>
      </c>
      <c r="D5" s="23">
        <v>8.9999999999999993E-3</v>
      </c>
      <c r="E5" s="22">
        <v>150</v>
      </c>
      <c r="F5" s="22">
        <v>2070</v>
      </c>
      <c r="G5" s="22">
        <v>590</v>
      </c>
    </row>
    <row r="6" spans="2:7" x14ac:dyDescent="0.3">
      <c r="B6" s="21" t="s">
        <v>86</v>
      </c>
      <c r="C6" s="22">
        <v>960</v>
      </c>
      <c r="D6" s="23">
        <v>3.0000000000000001E-3</v>
      </c>
      <c r="E6" s="22">
        <v>50</v>
      </c>
      <c r="F6" s="22">
        <v>1010</v>
      </c>
      <c r="G6" s="22">
        <v>650</v>
      </c>
    </row>
    <row r="7" spans="2:7" x14ac:dyDescent="0.3">
      <c r="B7" s="21" t="s">
        <v>87</v>
      </c>
      <c r="C7" s="22">
        <v>720</v>
      </c>
      <c r="D7" s="23">
        <v>0</v>
      </c>
      <c r="E7" s="22">
        <v>30</v>
      </c>
      <c r="F7" s="22">
        <v>750</v>
      </c>
      <c r="G7" s="22">
        <v>700</v>
      </c>
    </row>
    <row r="8" spans="2:7" x14ac:dyDescent="0.3">
      <c r="B8" s="21" t="s">
        <v>88</v>
      </c>
      <c r="C8" s="22">
        <v>1200</v>
      </c>
      <c r="D8" s="23">
        <v>0.02</v>
      </c>
      <c r="E8" s="22">
        <v>75</v>
      </c>
      <c r="F8" s="22">
        <v>1251</v>
      </c>
      <c r="G8" s="22">
        <v>245</v>
      </c>
    </row>
    <row r="9" spans="2:7" x14ac:dyDescent="0.3">
      <c r="B9" s="21" t="s">
        <v>89</v>
      </c>
      <c r="C9" s="22">
        <v>2800</v>
      </c>
      <c r="D9" s="23">
        <v>1E-3</v>
      </c>
      <c r="E9" s="22">
        <v>150</v>
      </c>
      <c r="F9" s="22">
        <v>2838</v>
      </c>
      <c r="G9" s="22">
        <v>430</v>
      </c>
    </row>
    <row r="10" spans="2:7" x14ac:dyDescent="0.3">
      <c r="B10" s="21" t="s">
        <v>90</v>
      </c>
      <c r="C10" s="22">
        <v>640</v>
      </c>
      <c r="D10" s="23">
        <v>0.01</v>
      </c>
      <c r="E10" s="22">
        <v>200</v>
      </c>
      <c r="F10" s="22">
        <v>840</v>
      </c>
      <c r="G10" s="22">
        <v>480</v>
      </c>
    </row>
    <row r="11" spans="2:7" x14ac:dyDescent="0.3">
      <c r="B11" s="21" t="s">
        <v>91</v>
      </c>
      <c r="C11" s="22">
        <v>720</v>
      </c>
      <c r="D11" s="23">
        <v>5.0000000000000001E-3</v>
      </c>
      <c r="E11" s="22">
        <v>40</v>
      </c>
      <c r="F11" s="22">
        <v>760</v>
      </c>
      <c r="G11" s="22">
        <v>843</v>
      </c>
    </row>
    <row r="12" spans="2:7" x14ac:dyDescent="0.3">
      <c r="B12" s="21" t="s">
        <v>92</v>
      </c>
      <c r="C12" s="22">
        <v>1200</v>
      </c>
      <c r="D12" s="23">
        <v>0.02</v>
      </c>
      <c r="E12" s="22">
        <v>50</v>
      </c>
      <c r="F12" s="22">
        <v>1226</v>
      </c>
      <c r="G12" s="22">
        <v>1100</v>
      </c>
    </row>
    <row r="13" spans="2:7" x14ac:dyDescent="0.3">
      <c r="B13" s="20" t="s">
        <v>93</v>
      </c>
      <c r="C13" s="22">
        <v>11040</v>
      </c>
      <c r="D13" s="23"/>
      <c r="E13" s="22">
        <v>845</v>
      </c>
      <c r="F13" s="22">
        <v>11645</v>
      </c>
      <c r="G13" s="22"/>
    </row>
  </sheetData>
  <phoneticPr fontId="1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3"/>
  <dimension ref="A1:H21"/>
  <sheetViews>
    <sheetView tabSelected="1" workbookViewId="0">
      <selection activeCell="B11" sqref="B11"/>
    </sheetView>
  </sheetViews>
  <sheetFormatPr defaultRowHeight="16.5" x14ac:dyDescent="0.3"/>
  <cols>
    <col min="2" max="2" width="10.875" bestFit="1" customWidth="1"/>
    <col min="8" max="8" width="10.625" bestFit="1" customWidth="1"/>
  </cols>
  <sheetData>
    <row r="1" spans="1:8" ht="20.25" x14ac:dyDescent="0.3">
      <c r="A1" s="12" t="s">
        <v>94</v>
      </c>
      <c r="B1" s="12"/>
      <c r="C1" s="12"/>
      <c r="D1" s="12"/>
      <c r="E1" s="12"/>
      <c r="F1" s="12"/>
      <c r="G1" s="12"/>
      <c r="H1" s="12"/>
    </row>
    <row r="3" spans="1:8" x14ac:dyDescent="0.3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3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3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3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3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3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3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3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3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3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3">
      <c r="A15" s="4" t="s">
        <v>96</v>
      </c>
      <c r="B15" s="4" t="s">
        <v>201</v>
      </c>
      <c r="C15" s="1"/>
    </row>
    <row r="16" spans="1:8" x14ac:dyDescent="0.3">
      <c r="A16" s="1" t="s">
        <v>200</v>
      </c>
      <c r="B16" s="28" t="b">
        <f>H4&gt;=AVERAGE($H$4:$H$12)</f>
        <v>0</v>
      </c>
      <c r="C16" s="1"/>
    </row>
    <row r="17" spans="1:8" x14ac:dyDescent="0.3">
      <c r="A17" s="1"/>
      <c r="B17" s="1"/>
      <c r="C17" s="1"/>
    </row>
    <row r="19" spans="1:8" x14ac:dyDescent="0.3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3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3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4"/>
  <dimension ref="A1:J34"/>
  <sheetViews>
    <sheetView topLeftCell="A10" workbookViewId="0">
      <selection activeCell="D27" sqref="D27:D34"/>
    </sheetView>
  </sheetViews>
  <sheetFormatPr defaultRowHeight="16.5" x14ac:dyDescent="0.3"/>
  <cols>
    <col min="1" max="1" width="10.75" bestFit="1" customWidth="1"/>
    <col min="9" max="9" width="14.875" bestFit="1" customWidth="1"/>
  </cols>
  <sheetData>
    <row r="1" spans="1:10" x14ac:dyDescent="0.3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3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3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3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3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3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3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3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3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3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3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3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3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3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3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3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3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3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3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3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3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3">
      <c r="A23" s="13" t="s">
        <v>198</v>
      </c>
      <c r="B23" s="14"/>
      <c r="C23" s="14"/>
      <c r="D23" s="15"/>
      <c r="E23" s="10">
        <f>COUNTIFS(C16:C22,"&gt;=80",D16:D22,"&gt;=80",E16:E22,"&gt;="&amp;AVERAGE(E16:E22))/COUNTA(A16:A22)</f>
        <v>0.5714285714285714</v>
      </c>
      <c r="G23" s="13" t="s">
        <v>63</v>
      </c>
      <c r="H23" s="14"/>
      <c r="I23" s="15"/>
      <c r="J23" s="4" t="str">
        <f>VLOOKUP(LARGE(I16:I22,1),I16:J22,2,0)</f>
        <v xml:space="preserve"> HSP-004 </v>
      </c>
    </row>
    <row r="25" spans="1:10" x14ac:dyDescent="0.3">
      <c r="A25" s="2" t="s">
        <v>64</v>
      </c>
      <c r="B25" s="3" t="s">
        <v>65</v>
      </c>
    </row>
    <row r="26" spans="1:10" x14ac:dyDescent="0.3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3">
      <c r="A27" s="7">
        <v>45078</v>
      </c>
      <c r="B27" s="4">
        <v>123001</v>
      </c>
      <c r="C27" s="4" t="s">
        <v>69</v>
      </c>
      <c r="D27" s="4" t="str">
        <f>IF(WEEKDAY(A27,2)&lt;=5,"평일","주말")</f>
        <v>평일</v>
      </c>
    </row>
    <row r="28" spans="1:10" x14ac:dyDescent="0.3">
      <c r="A28" s="7">
        <v>45081</v>
      </c>
      <c r="B28" s="4">
        <v>123002</v>
      </c>
      <c r="C28" s="4" t="s">
        <v>70</v>
      </c>
      <c r="D28" s="4" t="str">
        <f t="shared" ref="D28:D34" si="3">IF(WEEKDAY(A28,2)&lt;=5,"평일","주말")</f>
        <v>주말</v>
      </c>
    </row>
    <row r="29" spans="1:10" x14ac:dyDescent="0.3">
      <c r="A29" s="7">
        <v>45084</v>
      </c>
      <c r="B29" s="4">
        <v>123003</v>
      </c>
      <c r="C29" s="4" t="s">
        <v>71</v>
      </c>
      <c r="D29" s="4" t="str">
        <f t="shared" si="3"/>
        <v>평일</v>
      </c>
    </row>
    <row r="30" spans="1:10" x14ac:dyDescent="0.3">
      <c r="A30" s="7">
        <v>45085</v>
      </c>
      <c r="B30" s="4">
        <v>123004</v>
      </c>
      <c r="C30" s="4" t="s">
        <v>72</v>
      </c>
      <c r="D30" s="4" t="str">
        <f t="shared" si="3"/>
        <v>평일</v>
      </c>
    </row>
    <row r="31" spans="1:10" x14ac:dyDescent="0.3">
      <c r="A31" s="7">
        <v>45087</v>
      </c>
      <c r="B31" s="4">
        <v>123005</v>
      </c>
      <c r="C31" s="4" t="s">
        <v>73</v>
      </c>
      <c r="D31" s="4" t="str">
        <f t="shared" si="3"/>
        <v>주말</v>
      </c>
    </row>
    <row r="32" spans="1:10" x14ac:dyDescent="0.3">
      <c r="A32" s="7">
        <v>45090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3">
      <c r="A33" s="7">
        <v>45091</v>
      </c>
      <c r="B33" s="4">
        <v>123007</v>
      </c>
      <c r="C33" s="4" t="s">
        <v>75</v>
      </c>
      <c r="D33" s="4" t="str">
        <f t="shared" si="3"/>
        <v>평일</v>
      </c>
    </row>
    <row r="34" spans="1:4" x14ac:dyDescent="0.3">
      <c r="A34" s="7">
        <v>45096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5"/>
  <dimension ref="B1:L10"/>
  <sheetViews>
    <sheetView workbookViewId="0">
      <selection activeCell="P20" sqref="P20"/>
    </sheetView>
  </sheetViews>
  <sheetFormatPr defaultRowHeight="16.5" x14ac:dyDescent="0.3"/>
  <cols>
    <col min="1" max="1" width="2.625" customWidth="1"/>
  </cols>
  <sheetData>
    <row r="1" spans="2:12" x14ac:dyDescent="0.3">
      <c r="B1" s="16" t="s">
        <v>114</v>
      </c>
      <c r="C1" s="16"/>
    </row>
    <row r="2" spans="2:12" x14ac:dyDescent="0.3">
      <c r="B2" s="5" t="s">
        <v>115</v>
      </c>
      <c r="C2" s="4">
        <v>90</v>
      </c>
      <c r="H2" s="17" t="s">
        <v>125</v>
      </c>
      <c r="I2" s="17"/>
      <c r="J2" s="17"/>
      <c r="K2" s="17"/>
      <c r="L2" s="17"/>
    </row>
    <row r="3" spans="2:12" x14ac:dyDescent="0.3">
      <c r="B3" s="5" t="s">
        <v>116</v>
      </c>
      <c r="C3" s="4">
        <v>64</v>
      </c>
      <c r="G3" s="4">
        <f>C5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3">
      <c r="B4" s="5" t="s">
        <v>117</v>
      </c>
      <c r="C4" s="4">
        <v>80</v>
      </c>
      <c r="F4" s="16" t="s">
        <v>124</v>
      </c>
      <c r="G4" s="10">
        <v>0.1</v>
      </c>
      <c r="H4" s="4">
        <f t="dataTable" ref="H4:L8" dt2D="1" dtr="1" r1="C10" r2="D10"/>
        <v>47.4</v>
      </c>
      <c r="I4" s="4">
        <v>56.4</v>
      </c>
      <c r="J4" s="4">
        <v>65.400000000000006</v>
      </c>
      <c r="K4" s="4">
        <v>74.400000000000006</v>
      </c>
      <c r="L4" s="4">
        <v>83.4</v>
      </c>
    </row>
    <row r="5" spans="2:12" x14ac:dyDescent="0.3">
      <c r="B5" s="5" t="s">
        <v>118</v>
      </c>
      <c r="C5" s="4">
        <f>C2*C10+C3*D10+C4*E10</f>
        <v>75.599999999999994</v>
      </c>
      <c r="F5" s="16"/>
      <c r="G5" s="10">
        <v>0.2</v>
      </c>
      <c r="H5" s="4">
        <v>53.8</v>
      </c>
      <c r="I5" s="4">
        <v>62.8</v>
      </c>
      <c r="J5" s="4">
        <v>71.8</v>
      </c>
      <c r="K5" s="4">
        <v>80.8</v>
      </c>
      <c r="L5" s="4">
        <v>89.8</v>
      </c>
    </row>
    <row r="6" spans="2:12" x14ac:dyDescent="0.3">
      <c r="F6" s="16"/>
      <c r="G6" s="10">
        <v>0.3</v>
      </c>
      <c r="H6" s="4">
        <v>60.2</v>
      </c>
      <c r="I6" s="4">
        <v>69.2</v>
      </c>
      <c r="J6" s="4">
        <v>78.2</v>
      </c>
      <c r="K6" s="4">
        <v>87.2</v>
      </c>
      <c r="L6" s="4">
        <v>96.2</v>
      </c>
    </row>
    <row r="7" spans="2:12" x14ac:dyDescent="0.3">
      <c r="F7" s="16"/>
      <c r="G7" s="10">
        <v>0.4</v>
      </c>
      <c r="H7" s="4">
        <v>66.599999999999994</v>
      </c>
      <c r="I7" s="4">
        <v>75.599999999999994</v>
      </c>
      <c r="J7" s="4">
        <v>84.6</v>
      </c>
      <c r="K7" s="4">
        <v>93.6</v>
      </c>
      <c r="L7" s="4">
        <v>102.6</v>
      </c>
    </row>
    <row r="8" spans="2:12" x14ac:dyDescent="0.3">
      <c r="B8" s="16" t="s">
        <v>119</v>
      </c>
      <c r="C8" s="16"/>
      <c r="D8" s="16"/>
      <c r="E8" s="16"/>
      <c r="F8" s="16"/>
      <c r="G8" s="10">
        <v>0.5</v>
      </c>
      <c r="H8" s="4">
        <v>73</v>
      </c>
      <c r="I8" s="4">
        <v>82</v>
      </c>
      <c r="J8" s="4">
        <v>91</v>
      </c>
      <c r="K8" s="4">
        <v>100</v>
      </c>
      <c r="L8" s="4">
        <v>109</v>
      </c>
    </row>
    <row r="9" spans="2:12" x14ac:dyDescent="0.3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3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6"/>
  <dimension ref="B1:J14"/>
  <sheetViews>
    <sheetView workbookViewId="0">
      <selection activeCell="I19" sqref="I19"/>
    </sheetView>
  </sheetViews>
  <sheetFormatPr defaultRowHeight="16.5" x14ac:dyDescent="0.3"/>
  <cols>
    <col min="1" max="1" width="2.625" customWidth="1"/>
    <col min="2" max="2" width="13.125" bestFit="1" customWidth="1"/>
    <col min="7" max="7" width="13.125" bestFit="1" customWidth="1"/>
  </cols>
  <sheetData>
    <row r="1" spans="2:10" x14ac:dyDescent="0.3">
      <c r="B1" s="16" t="s">
        <v>126</v>
      </c>
      <c r="C1" s="16"/>
      <c r="D1" s="16"/>
      <c r="E1" s="16"/>
      <c r="G1" s="16" t="s">
        <v>127</v>
      </c>
      <c r="H1" s="16"/>
      <c r="I1" s="16"/>
      <c r="J1" s="16"/>
    </row>
    <row r="2" spans="2:10" x14ac:dyDescent="0.3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3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3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3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3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3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3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3">
      <c r="B11" s="16" t="s">
        <v>128</v>
      </c>
      <c r="C11" s="16"/>
      <c r="D11" s="16"/>
      <c r="E11" s="16"/>
    </row>
    <row r="12" spans="2:10" x14ac:dyDescent="0.3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3">
      <c r="B13" s="4" t="s">
        <v>202</v>
      </c>
      <c r="C13" s="4">
        <v>535.5</v>
      </c>
      <c r="D13" s="4">
        <v>132.75</v>
      </c>
      <c r="E13" s="4">
        <v>146.5</v>
      </c>
    </row>
    <row r="14" spans="2:10" x14ac:dyDescent="0.3">
      <c r="B14" s="4" t="s">
        <v>203</v>
      </c>
      <c r="C14" s="4">
        <v>583.75</v>
      </c>
      <c r="D14" s="4">
        <v>278.75</v>
      </c>
      <c r="E14" s="4">
        <v>232.5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7"/>
  <dimension ref="B1:G14"/>
  <sheetViews>
    <sheetView workbookViewId="0">
      <selection activeCell="L16" sqref="L16"/>
    </sheetView>
  </sheetViews>
  <sheetFormatPr defaultRowHeight="16.5" x14ac:dyDescent="0.3"/>
  <cols>
    <col min="1" max="1" width="2.625" customWidth="1"/>
    <col min="3" max="3" width="10.375" bestFit="1" customWidth="1"/>
    <col min="4" max="7" width="9.625" customWidth="1"/>
  </cols>
  <sheetData>
    <row r="1" spans="2:7" ht="20.25" x14ac:dyDescent="0.3">
      <c r="B1" s="12" t="s">
        <v>139</v>
      </c>
      <c r="C1" s="12"/>
      <c r="D1" s="12"/>
      <c r="E1" s="12"/>
      <c r="F1" s="12"/>
      <c r="G1" s="12"/>
    </row>
    <row r="2" spans="2:7" x14ac:dyDescent="0.3">
      <c r="G2" s="11" t="s">
        <v>140</v>
      </c>
    </row>
    <row r="3" spans="2:7" x14ac:dyDescent="0.3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3">
      <c r="B4" s="4">
        <v>4</v>
      </c>
      <c r="C4" s="4" t="s">
        <v>147</v>
      </c>
      <c r="D4" s="29">
        <v>130000</v>
      </c>
      <c r="E4" s="29">
        <v>10350</v>
      </c>
      <c r="F4" s="29">
        <v>1750</v>
      </c>
      <c r="G4" s="29">
        <f>SUM(D4:F4)</f>
        <v>142100</v>
      </c>
    </row>
    <row r="5" spans="2:7" x14ac:dyDescent="0.3">
      <c r="B5" s="4">
        <v>5</v>
      </c>
      <c r="C5" s="4" t="s">
        <v>148</v>
      </c>
      <c r="D5" s="29">
        <v>130000</v>
      </c>
      <c r="E5" s="29">
        <v>10350</v>
      </c>
      <c r="F5" s="29">
        <v>1750</v>
      </c>
      <c r="G5" s="29">
        <f t="shared" ref="G5:G14" si="0">SUM(D5:F5)</f>
        <v>142100</v>
      </c>
    </row>
    <row r="6" spans="2:7" x14ac:dyDescent="0.3">
      <c r="B6" s="4">
        <v>8</v>
      </c>
      <c r="C6" s="4" t="s">
        <v>149</v>
      </c>
      <c r="D6" s="29">
        <v>440000</v>
      </c>
      <c r="E6" s="29">
        <v>6000</v>
      </c>
      <c r="F6" s="29">
        <v>2590</v>
      </c>
      <c r="G6" s="29">
        <f t="shared" si="0"/>
        <v>448590</v>
      </c>
    </row>
    <row r="7" spans="2:7" x14ac:dyDescent="0.3">
      <c r="B7" s="4">
        <v>6</v>
      </c>
      <c r="C7" s="4" t="s">
        <v>150</v>
      </c>
      <c r="D7" s="29">
        <v>200000</v>
      </c>
      <c r="E7" s="29">
        <v>14000</v>
      </c>
      <c r="F7" s="29">
        <v>3600</v>
      </c>
      <c r="G7" s="29">
        <f t="shared" si="0"/>
        <v>217600</v>
      </c>
    </row>
    <row r="8" spans="2:7" x14ac:dyDescent="0.3">
      <c r="B8" s="4">
        <v>1</v>
      </c>
      <c r="C8" s="4" t="s">
        <v>151</v>
      </c>
      <c r="D8" s="29">
        <v>800000</v>
      </c>
      <c r="E8" s="29">
        <v>20000</v>
      </c>
      <c r="F8" s="29">
        <v>4320</v>
      </c>
      <c r="G8" s="29">
        <f t="shared" si="0"/>
        <v>824320</v>
      </c>
    </row>
    <row r="9" spans="2:7" x14ac:dyDescent="0.3">
      <c r="B9" s="4">
        <v>7</v>
      </c>
      <c r="C9" s="4" t="s">
        <v>152</v>
      </c>
      <c r="D9" s="29">
        <v>178000</v>
      </c>
      <c r="E9" s="29">
        <v>17800</v>
      </c>
      <c r="F9" s="29">
        <v>4960</v>
      </c>
      <c r="G9" s="29">
        <f t="shared" si="0"/>
        <v>200760</v>
      </c>
    </row>
    <row r="10" spans="2:7" x14ac:dyDescent="0.3">
      <c r="B10" s="4">
        <v>11</v>
      </c>
      <c r="C10" s="4" t="s">
        <v>153</v>
      </c>
      <c r="D10" s="29">
        <v>400000</v>
      </c>
      <c r="E10" s="29">
        <v>14100</v>
      </c>
      <c r="F10" s="29">
        <v>5200</v>
      </c>
      <c r="G10" s="29">
        <f t="shared" si="0"/>
        <v>419300</v>
      </c>
    </row>
    <row r="11" spans="2:7" x14ac:dyDescent="0.3">
      <c r="B11" s="4">
        <v>3</v>
      </c>
      <c r="C11" s="4" t="s">
        <v>152</v>
      </c>
      <c r="D11" s="29">
        <v>343000</v>
      </c>
      <c r="E11" s="29">
        <v>12362</v>
      </c>
      <c r="F11" s="29">
        <v>5500</v>
      </c>
      <c r="G11" s="29">
        <f t="shared" si="0"/>
        <v>360862</v>
      </c>
    </row>
    <row r="12" spans="2:7" x14ac:dyDescent="0.3">
      <c r="B12" s="4">
        <v>10</v>
      </c>
      <c r="C12" s="4" t="s">
        <v>154</v>
      </c>
      <c r="D12" s="29">
        <v>500000</v>
      </c>
      <c r="E12" s="29">
        <v>22000</v>
      </c>
      <c r="F12" s="29">
        <v>6720</v>
      </c>
      <c r="G12" s="29">
        <f t="shared" si="0"/>
        <v>528720</v>
      </c>
    </row>
    <row r="13" spans="2:7" x14ac:dyDescent="0.3">
      <c r="B13" s="4">
        <v>2</v>
      </c>
      <c r="C13" s="4" t="s">
        <v>155</v>
      </c>
      <c r="D13" s="29">
        <v>700000</v>
      </c>
      <c r="E13" s="29">
        <v>97500</v>
      </c>
      <c r="F13" s="29">
        <v>7100</v>
      </c>
      <c r="G13" s="29">
        <f t="shared" si="0"/>
        <v>804600</v>
      </c>
    </row>
    <row r="14" spans="2:7" x14ac:dyDescent="0.3">
      <c r="B14" s="4">
        <v>9</v>
      </c>
      <c r="C14" s="4" t="s">
        <v>156</v>
      </c>
      <c r="D14" s="29">
        <v>350000</v>
      </c>
      <c r="E14" s="29">
        <v>49550</v>
      </c>
      <c r="F14" s="29">
        <v>5280</v>
      </c>
      <c r="G14" s="29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8"/>
  <dimension ref="B1:O11"/>
  <sheetViews>
    <sheetView workbookViewId="0">
      <selection activeCell="P27" sqref="P27"/>
    </sheetView>
  </sheetViews>
  <sheetFormatPr defaultRowHeight="16.5" x14ac:dyDescent="0.3"/>
  <cols>
    <col min="1" max="1" width="2.625" customWidth="1"/>
    <col min="4" max="15" width="6.625" customWidth="1"/>
  </cols>
  <sheetData>
    <row r="1" spans="2:15" ht="20.25" x14ac:dyDescent="0.3">
      <c r="B1" s="12" t="s">
        <v>157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3">
      <c r="K2" t="s">
        <v>158</v>
      </c>
    </row>
    <row r="3" spans="2:15" x14ac:dyDescent="0.3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3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3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3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3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3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3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3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3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2024-08-25T14:12:57Z</dcterms:modified>
</cp:coreProperties>
</file>