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pq\OneDrive\바탕 화면\2025_기본서_컴활2급실기_학습자료_241127 update\04 실전모의고사\"/>
    </mc:Choice>
  </mc:AlternateContent>
  <xr:revisionPtr revIDLastSave="0" documentId="13_ncr:1_{D57302E7-E967-4B62-B003-77F308876321}" xr6:coauthVersionLast="47" xr6:coauthVersionMax="47" xr10:uidLastSave="{00000000-0000-0000-0000-000000000000}"/>
  <bookViews>
    <workbookView xWindow="15540" yWindow="480" windowWidth="22860" windowHeight="19680" tabRatio="721" activeTab="8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J4" i="4"/>
  <c r="J5" i="4"/>
  <c r="J6" i="4"/>
  <c r="J7" i="4"/>
  <c r="J8" i="4"/>
  <c r="J9" i="4"/>
  <c r="J3" i="4"/>
  <c r="D22" i="4"/>
  <c r="C22" i="4"/>
  <c r="E26" i="4"/>
  <c r="E27" i="4"/>
  <c r="E28" i="4"/>
  <c r="E29" i="4"/>
  <c r="E30" i="4"/>
  <c r="E31" i="4"/>
  <c r="D29" i="4"/>
  <c r="D30" i="4"/>
  <c r="D31" i="4"/>
  <c r="D27" i="4"/>
  <c r="D28" i="4"/>
  <c r="D26" i="4"/>
  <c r="D8" i="4"/>
  <c r="D6" i="4"/>
  <c r="D7" i="4"/>
  <c r="D5" i="4"/>
  <c r="D4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<sst xmlns="http://schemas.openxmlformats.org/spreadsheetml/2006/main" count="326" uniqueCount="237">
  <si>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</si>
  <si>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</si>
  <si>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</si>
  <si>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</si>
  <si>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</si>
  <si>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</si>
  <si>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</si>
  <si>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</si>
  <si>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</si>
  <si>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</si>
  <si>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</si>
  <si>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</si>
  <si>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</si>
  <si>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</si>
  <si>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</si>
  <si>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</si>
  <si>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</si>
  <si>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</si>
  <si>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</si>
  <si>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</si>
  <si>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</si>
  <si>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</si>
  <si>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</si>
  <si>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</si>
  <si>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</si>
  <si>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</si>
  <si>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</si>
  <si>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</si>
  <si>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</si>
  <si>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</si>
  <si>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</si>
  <si>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</si>
  <si>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</si>
  <si>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</si>
  <si>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</si>
  <si>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</si>
  <si>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</si>
  <si>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</si>
  <si>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</si>
  <si>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</si>
  <si>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</si>
  <si>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</si>
  <si>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</si>
  <si>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</si>
  <si>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</si>
  <si>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</si>
  <si>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</si>
  <si>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</si>
  <si>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</si>
  <si>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</si>
  <si>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</si>
  <si>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</si>
  <si>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</si>
  <si>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</si>
  <si>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</si>
  <si>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</si>
  <si>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</si>
  <si>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</si>
  <si>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</si>
  <si>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</si>
  <si>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</si>
  <si>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</si>
  <si>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</si>
  <si>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</si>
  <si>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</si>
  <si>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</si>
  <si>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</si>
  <si>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</si>
  <si>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</si>
  <si>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</si>
  <si>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</si>
  <si>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</si>
  <si>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</si>
  <si>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</si>
  <si>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</si>
  <si>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</si>
  <si>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</si>
  <si>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</si>
  <si>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</si>
  <si>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</si>
  <si>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</si>
  <si>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</si>
  <si>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</si>
  <si>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</si>
  <si>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</si>
  <si>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</si>
  <si>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</si>
  <si>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</si>
  <si>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</si>
  <si>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</si>
  <si>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</si>
  <si>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</si>
  <si>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</si>
  <si>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</si>
  <si>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</si>
  <si>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</si>
  <si>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</si>
  <si>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</si>
  <si>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</si>
  <si>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</si>
  <si>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</si>
  <si>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</si>
  <si>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</si>
  <si>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</si>
  <si>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</si>
  <si>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</si>
  <si>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</si>
  <si>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</si>
  <si>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</si>
  <si>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</si>
  <si>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</si>
  <si>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</si>
  <si>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</si>
  <si>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</si>
  <si>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</si>
  <si>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</si>
  <si>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</si>
  <si>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</si>
  <si>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</si>
  <si>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</si>
  <si>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</si>
  <si>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</si>
  <si>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</si>
  <si>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</si>
  <si>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</si>
  <si>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</si>
  <si>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</si>
  <si>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</si>
  <si>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</si>
  <si>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</si>
  <si>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</si>
  <si>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</si>
  <si>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</si>
  <si>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</si>
  <si>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</si>
  <si>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</si>
  <si>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</si>
  <si>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</si>
  <si>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</si>
  <si>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</si>
  <si>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</si>
  <si>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</si>
  <si>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</si>
  <si>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</si>
  <si>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</si>
  <si>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</si>
  <si>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</si>
  <si>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</si>
  <si>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</si>
  <si>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</si>
  <si>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</si>
  <si>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</si>
  <si>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</si>
  <si>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</si>
  <si>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</si>
  <si>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</si>
  <si>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</si>
  <si>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</si>
  <si>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</si>
  <si>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</si>
  <si>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</si>
  <si>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</si>
  <si>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</si>
  <si>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</si>
  <si>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</si>
  <si>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</si>
  <si>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</si>
  <si>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</si>
  <si>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</si>
  <si>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</si>
  <si>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</si>
  <si>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</si>
  <si>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</si>
  <si>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</si>
  <si>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</si>
  <si>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</si>
  <si>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</si>
  <si>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</si>
  <si>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</si>
  <si>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</si>
  <si>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</si>
  <si>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</si>
  <si>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</si>
  <si>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</si>
  <si>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</si>
  <si>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</si>
  <si>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</si>
  <si>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</si>
  <si>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</si>
  <si>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</si>
  <si>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</si>
  <si>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</si>
  <si>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</si>
  <si>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</si>
  <si>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</si>
  <si>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</si>
  <si>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</si>
  <si>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</si>
  <si>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</si>
  <si>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</si>
  <si>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</si>
  <si>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</si>
  <si>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</si>
  <si>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</si>
  <si>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</si>
  <si>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</si>
  <si>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</si>
  <si>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</si>
  <si>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</si>
  <si>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</si>
  <si>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</si>
  <si>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</si>
  <si>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</si>
  <si>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</si>
  <si>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</si>
  <si>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</si>
  <si>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</si>
  <si>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</si>
  <si>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</si>
  <si>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$E$7</t>
  </si>
  <si>
    <t>$E$8</t>
  </si>
  <si>
    <t>$E$9</t>
  </si>
  <si>
    <t>$E$10</t>
  </si>
  <si>
    <t>$E$11</t>
  </si>
  <si>
    <t>$E$12</t>
  </si>
  <si>
    <t>단가인상</t>
  </si>
  <si>
    <t>만든 사람 노지희 날짜 2025-01-31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</si>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</sst>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"/>
    <numFmt numFmtId="178" formatCode="#,##0,&quot;원&quot;"/>
    <numFmt numFmtId="179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4" xfId="0" applyNumberFormat="1" applyBorder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9" fillId="5" borderId="0" xfId="0" applyFont="1" applyFill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2" fillId="0" borderId="0" xfId="0" applyFont="1" applyAlignment="1">
      <alignment vertical="top" wrapText="1"/>
    </xf>
    <xf numFmtId="177" fontId="0" fillId="0" borderId="1" xfId="0" applyNumberFormat="1" applyBorder="1" applyAlignment="1">
      <alignment horizontal="center"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1" xfId="0" applyNumberFormat="1" applyBorder="1">
      <alignment vertical="center"/>
    </xf>
  </cellXfs>
  <cellStyles count="3">
    <cellStyle name="쉼표 [0]" xfId="1" builtinId="6"/>
    <cellStyle name="제목 1" xfId="2" builtinId="16"/>
    <cellStyle name="표준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7-479C-9AEF-57FC23DFA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973696"/>
        <c:axId val="1605968416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 alt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6059684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5973696"/>
        <c:crosses val="max"/>
        <c:crossBetween val="between"/>
      </c:valAx>
      <c:catAx>
        <c:axId val="160597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5968416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D1A1E9AB-D36A-2894-30D6-B98E4536E071}"/>
            </a:ext>
          </a:extLst>
        </xdr:cNvPr>
        <xdr:cNvSpPr/>
      </xdr:nvSpPr>
      <xdr:spPr>
        <a:xfrm>
          <a:off x="3429000" y="277177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노지희" refreshedDate="45688.731039004633" createdVersion="8" refreshedVersion="8" minRefreshableVersion="3" recordCount="10" xr:uid="{F140A5E5-999F-4260-B8DD-25E549041816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A96081-90DC-4DB8-8D6D-5C96BE5305F3}" name="피벗 테이블1" cacheId="6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6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L11" sqref="L10:L11"/>
    </sheetView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 t="s">
        <v>193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</row>
    <row r="4" spans="1:7" x14ac:dyDescent="0.3">
      <c r="A4" s="1" t="s">
        <v>200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3">
      <c r="A5" s="1" t="s">
        <v>201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3">
      <c r="A6" s="1" t="s">
        <v>202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3">
      <c r="A7" s="1" t="s">
        <v>203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3">
      <c r="A8" s="1" t="s">
        <v>204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3">
      <c r="A9" s="1" t="s">
        <v>205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A4" sqref="A4:A13"/>
    </sheetView>
  </sheetViews>
  <sheetFormatPr defaultRowHeight="16.5" x14ac:dyDescent="0.3"/>
  <cols>
    <col min="4" max="4" width="10.375" bestFit="1" customWidth="1"/>
    <col min="6" max="6" width="11.25" bestFit="1" customWidth="1"/>
  </cols>
  <sheetData>
    <row r="1" spans="1:7" ht="30" customHeight="1" thickBot="1" x14ac:dyDescent="0.35">
      <c r="A1" s="40" t="s">
        <v>206</v>
      </c>
      <c r="B1" s="40"/>
      <c r="C1" s="40"/>
      <c r="D1" s="40"/>
      <c r="E1" s="40"/>
      <c r="F1" s="40"/>
      <c r="G1" s="40"/>
    </row>
    <row r="2" spans="1:7" ht="18" thickTop="1" thickBot="1" x14ac:dyDescent="0.35"/>
    <row r="3" spans="1:7" x14ac:dyDescent="0.3">
      <c r="A3" s="14" t="s">
        <v>73</v>
      </c>
      <c r="B3" s="15" t="s">
        <v>74</v>
      </c>
      <c r="C3" s="15" t="s">
        <v>75</v>
      </c>
      <c r="D3" s="15" t="s">
        <v>76</v>
      </c>
      <c r="E3" s="15" t="s">
        <v>77</v>
      </c>
      <c r="F3" s="15" t="s">
        <v>78</v>
      </c>
      <c r="G3" s="16" t="s">
        <v>79</v>
      </c>
    </row>
    <row r="4" spans="1:7" x14ac:dyDescent="0.3">
      <c r="A4" s="48" t="s">
        <v>80</v>
      </c>
      <c r="B4" s="46">
        <v>200</v>
      </c>
      <c r="C4" s="6">
        <v>220</v>
      </c>
      <c r="D4" s="12">
        <v>2640000</v>
      </c>
      <c r="E4" s="13">
        <v>0.2</v>
      </c>
      <c r="F4" s="50">
        <v>2112000</v>
      </c>
      <c r="G4" s="17">
        <v>1.1000000000000001</v>
      </c>
    </row>
    <row r="5" spans="1:7" x14ac:dyDescent="0.3">
      <c r="A5" s="48" t="s">
        <v>81</v>
      </c>
      <c r="B5" s="46">
        <v>150</v>
      </c>
      <c r="C5" s="6">
        <v>120</v>
      </c>
      <c r="D5" s="12">
        <v>1440000</v>
      </c>
      <c r="E5" s="13">
        <v>0.1</v>
      </c>
      <c r="F5" s="50">
        <v>1296000</v>
      </c>
      <c r="G5" s="17">
        <v>0.8</v>
      </c>
    </row>
    <row r="6" spans="1:7" x14ac:dyDescent="0.3">
      <c r="A6" s="48" t="s">
        <v>82</v>
      </c>
      <c r="B6" s="46">
        <v>120</v>
      </c>
      <c r="C6" s="6">
        <v>100</v>
      </c>
      <c r="D6" s="12">
        <v>1200000</v>
      </c>
      <c r="E6" s="13">
        <v>0.1</v>
      </c>
      <c r="F6" s="50">
        <v>1080000</v>
      </c>
      <c r="G6" s="17">
        <v>0.83</v>
      </c>
    </row>
    <row r="7" spans="1:7" x14ac:dyDescent="0.3">
      <c r="A7" s="48" t="s">
        <v>83</v>
      </c>
      <c r="B7" s="46">
        <v>300</v>
      </c>
      <c r="C7" s="6">
        <v>220</v>
      </c>
      <c r="D7" s="12">
        <v>2640000</v>
      </c>
      <c r="E7" s="13">
        <v>0.2</v>
      </c>
      <c r="F7" s="50">
        <v>2112000</v>
      </c>
      <c r="G7" s="17">
        <v>0.73</v>
      </c>
    </row>
    <row r="8" spans="1:7" x14ac:dyDescent="0.3">
      <c r="A8" s="48" t="s">
        <v>84</v>
      </c>
      <c r="B8" s="46">
        <v>200</v>
      </c>
      <c r="C8" s="6">
        <v>210</v>
      </c>
      <c r="D8" s="12">
        <v>2520000</v>
      </c>
      <c r="E8" s="13">
        <v>0.2</v>
      </c>
      <c r="F8" s="50">
        <v>2016000</v>
      </c>
      <c r="G8" s="17">
        <v>1.05</v>
      </c>
    </row>
    <row r="9" spans="1:7" x14ac:dyDescent="0.3">
      <c r="A9" s="48" t="s">
        <v>85</v>
      </c>
      <c r="B9" s="46">
        <v>150</v>
      </c>
      <c r="C9" s="6">
        <v>150</v>
      </c>
      <c r="D9" s="12">
        <v>1800000</v>
      </c>
      <c r="E9" s="13">
        <v>0.15</v>
      </c>
      <c r="F9" s="50">
        <v>1530000</v>
      </c>
      <c r="G9" s="17">
        <v>1</v>
      </c>
    </row>
    <row r="10" spans="1:7" x14ac:dyDescent="0.3">
      <c r="A10" s="48" t="s">
        <v>86</v>
      </c>
      <c r="B10" s="46">
        <v>200</v>
      </c>
      <c r="C10" s="6">
        <v>180</v>
      </c>
      <c r="D10" s="12">
        <v>2160000</v>
      </c>
      <c r="E10" s="13">
        <v>0.1</v>
      </c>
      <c r="F10" s="50">
        <v>1944000</v>
      </c>
      <c r="G10" s="17">
        <v>0.9</v>
      </c>
    </row>
    <row r="11" spans="1:7" x14ac:dyDescent="0.3">
      <c r="A11" s="48" t="s">
        <v>87</v>
      </c>
      <c r="B11" s="46">
        <v>250</v>
      </c>
      <c r="C11" s="6">
        <v>280</v>
      </c>
      <c r="D11" s="12">
        <v>3360000</v>
      </c>
      <c r="E11" s="13">
        <v>0.2</v>
      </c>
      <c r="F11" s="50">
        <v>2688000</v>
      </c>
      <c r="G11" s="17">
        <v>1.1200000000000001</v>
      </c>
    </row>
    <row r="12" spans="1:7" x14ac:dyDescent="0.3">
      <c r="A12" s="48" t="s">
        <v>88</v>
      </c>
      <c r="B12" s="46">
        <v>150</v>
      </c>
      <c r="C12" s="6">
        <v>130</v>
      </c>
      <c r="D12" s="12">
        <v>1560000</v>
      </c>
      <c r="E12" s="13">
        <v>0.1</v>
      </c>
      <c r="F12" s="50">
        <v>1404000</v>
      </c>
      <c r="G12" s="17">
        <v>0.87</v>
      </c>
    </row>
    <row r="13" spans="1:7" ht="17.25" thickBot="1" x14ac:dyDescent="0.35">
      <c r="A13" s="49" t="s">
        <v>89</v>
      </c>
      <c r="B13" s="47">
        <v>120</v>
      </c>
      <c r="C13" s="18">
        <v>150</v>
      </c>
      <c r="D13" s="19">
        <v>1800000</v>
      </c>
      <c r="E13" s="20">
        <v>0.15</v>
      </c>
      <c r="F13" s="51">
        <v>1530000</v>
      </c>
      <c r="G13" s="21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A4" sqref="A4:G12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41" t="s">
        <v>90</v>
      </c>
      <c r="B1" s="41"/>
      <c r="C1" s="41"/>
      <c r="D1" s="41"/>
      <c r="E1" s="41"/>
      <c r="F1" s="41"/>
      <c r="G1" s="41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1" priority="1">
      <formula>LEFT($A4, 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>
      <selection activeCell="C10" sqref="C10"/>
    </sheetView>
  </sheetViews>
  <sheetFormatPr defaultRowHeight="16.5" x14ac:dyDescent="0.3"/>
  <cols>
    <col min="2" max="2" width="14.25" bestFit="1" customWidth="1"/>
    <col min="5" max="5" width="10.7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 t="str">
        <f t="shared" ref="D3:D8" si="0">HLOOKUP(AVERAGE(B3:C3), $B$11:$D$12, 2, 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str">
        <f>_xlfn.IFS( OR(LEFT(F3)="S", LEFT(F3)="K"), "수도권",  OR(LEFT(F3)="D", LEFT(F3)="B"), "경상도", NOT(OR(LEFT(F3)="S", LEFT(F3)="K", LEFT(F3)="D", LEFT(F3)="B")), "전라도")</f>
        <v>수도권</v>
      </c>
    </row>
    <row r="4" spans="1:10" x14ac:dyDescent="0.3">
      <c r="A4" s="6" t="s">
        <v>8</v>
      </c>
      <c r="B4" s="6">
        <v>94</v>
      </c>
      <c r="C4" s="6">
        <v>93</v>
      </c>
      <c r="D4" s="6" t="str">
        <f t="shared" si="0"/>
        <v>우수</v>
      </c>
      <c r="F4" s="6" t="s">
        <v>23</v>
      </c>
      <c r="G4" s="8">
        <v>1027</v>
      </c>
      <c r="H4" s="8">
        <v>720</v>
      </c>
      <c r="I4" s="8">
        <v>307</v>
      </c>
      <c r="J4" s="6" t="str">
        <f t="shared" ref="J4:J9" si="1">_xlfn.IFS( OR(LEFT(F4)="S", LEFT(F4)="K"), "수도권",  OR(LEFT(F4)="D", LEFT(F4)="B"), "경상도", NOT(OR(LEFT(F4)="S", LEFT(F4)="K", LEFT(F4)="D", LEFT(F4)="B")), "전라도")</f>
        <v>경상도</v>
      </c>
    </row>
    <row r="5" spans="1:10" x14ac:dyDescent="0.3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str">
        <f t="shared" si="1"/>
        <v>전라도</v>
      </c>
    </row>
    <row r="6" spans="1:10" x14ac:dyDescent="0.3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str">
        <f t="shared" si="1"/>
        <v>경상도</v>
      </c>
    </row>
    <row r="7" spans="1:10" x14ac:dyDescent="0.3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str">
        <f t="shared" si="1"/>
        <v>수도권</v>
      </c>
    </row>
    <row r="8" spans="1:10" x14ac:dyDescent="0.3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str">
        <f t="shared" si="1"/>
        <v>수도권</v>
      </c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 t="str">
        <f t="shared" si="1"/>
        <v>경상도</v>
      </c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235</v>
      </c>
      <c r="J21" s="7" t="s">
        <v>53</v>
      </c>
    </row>
    <row r="22" spans="1:10" x14ac:dyDescent="0.3">
      <c r="A22" s="42" t="s">
        <v>43</v>
      </c>
      <c r="B22" s="43"/>
      <c r="C22" s="8">
        <f>ROUND( _xlfn.STDEV.S(C16:C21), -2)</f>
        <v>3300</v>
      </c>
      <c r="D22" s="8">
        <f>ROUND( _xlfn.STDEV.S(D16:D21), -2)</f>
        <v>24300</v>
      </c>
      <c r="F22" s="6" t="s">
        <v>52</v>
      </c>
      <c r="G22" s="6" t="s">
        <v>192</v>
      </c>
      <c r="H22" s="8">
        <v>3094</v>
      </c>
      <c r="I22" s="6" t="s">
        <v>236</v>
      </c>
      <c r="J22" s="8">
        <f>ROUNDDOWN(DSUM(F14:H22,3,I21:I22), -1)</f>
        <v>11740</v>
      </c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 t="str">
        <f>IF( MOD(MID(B26, 8,1)*1,2)=0, "여자", "남자")</f>
        <v>남자</v>
      </c>
      <c r="E26" s="9" t="e">
        <f>IF( MID(B26,8,1)*1 &gt;2, DATE("20"&amp;B26,B26,B26), DATE("19"&amp;B26,B26,B26) )</f>
        <v>#VALUE!</v>
      </c>
    </row>
    <row r="27" spans="1:10" x14ac:dyDescent="0.3">
      <c r="A27" s="6" t="s">
        <v>62</v>
      </c>
      <c r="B27" s="6" t="s">
        <v>63</v>
      </c>
      <c r="C27" s="6">
        <v>3</v>
      </c>
      <c r="D27" s="6" t="str">
        <f t="shared" ref="D27:D31" si="2">IF( MOD(MID(B27, 8,1)*1,2)=0, "여자", "남자")</f>
        <v>남자</v>
      </c>
      <c r="E27" s="9" t="str">
        <f t="shared" ref="E27:E31" si="3">MID(B27,8,1)</f>
        <v>3</v>
      </c>
    </row>
    <row r="28" spans="1:10" x14ac:dyDescent="0.3">
      <c r="A28" s="6" t="s">
        <v>64</v>
      </c>
      <c r="B28" s="6" t="s">
        <v>70</v>
      </c>
      <c r="C28" s="6">
        <v>2</v>
      </c>
      <c r="D28" s="6" t="str">
        <f t="shared" si="2"/>
        <v>여자</v>
      </c>
      <c r="E28" s="9" t="str">
        <f t="shared" si="3"/>
        <v>2</v>
      </c>
    </row>
    <row r="29" spans="1:10" x14ac:dyDescent="0.3">
      <c r="A29" s="6" t="s">
        <v>65</v>
      </c>
      <c r="B29" s="6" t="s">
        <v>72</v>
      </c>
      <c r="C29" s="6">
        <v>5</v>
      </c>
      <c r="D29" s="6" t="str">
        <f t="shared" si="2"/>
        <v>남자</v>
      </c>
      <c r="E29" s="9" t="str">
        <f t="shared" si="3"/>
        <v>1</v>
      </c>
    </row>
    <row r="30" spans="1:10" x14ac:dyDescent="0.3">
      <c r="A30" s="6" t="s">
        <v>66</v>
      </c>
      <c r="B30" s="6" t="s">
        <v>71</v>
      </c>
      <c r="C30" s="6">
        <v>3</v>
      </c>
      <c r="D30" s="6" t="str">
        <f t="shared" si="2"/>
        <v>남자</v>
      </c>
      <c r="E30" s="9" t="str">
        <f t="shared" si="3"/>
        <v>1</v>
      </c>
    </row>
    <row r="31" spans="1:10" x14ac:dyDescent="0.3">
      <c r="A31" s="6" t="s">
        <v>67</v>
      </c>
      <c r="B31" s="6" t="s">
        <v>68</v>
      </c>
      <c r="C31" s="6">
        <v>6</v>
      </c>
      <c r="D31" s="6" t="str">
        <f t="shared" si="2"/>
        <v>여자</v>
      </c>
      <c r="E31" s="9" t="str">
        <f t="shared" si="3"/>
        <v>4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workbookViewId="0">
      <selection activeCell="B19" sqref="B19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9.625" bestFit="1" customWidth="1"/>
    <col min="4" max="4" width="9.125" bestFit="1" customWidth="1"/>
    <col min="5" max="6" width="10.25" bestFit="1" customWidth="1"/>
    <col min="7" max="7" width="8.5" bestFit="1" customWidth="1"/>
    <col min="8" max="8" width="11.375" bestFit="1" customWidth="1"/>
  </cols>
  <sheetData>
    <row r="1" spans="1:5" ht="20.25" x14ac:dyDescent="0.3">
      <c r="A1" s="41" t="s">
        <v>113</v>
      </c>
      <c r="B1" s="41"/>
      <c r="C1" s="41"/>
      <c r="D1" s="41"/>
      <c r="E1" s="41"/>
    </row>
    <row r="3" spans="1:5" x14ac:dyDescent="0.3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3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3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3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3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3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3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3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3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3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3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3">
      <c r="A17" s="22" t="s">
        <v>210</v>
      </c>
      <c r="B17" s="22" t="s">
        <v>209</v>
      </c>
    </row>
    <row r="18" spans="1:8" x14ac:dyDescent="0.3">
      <c r="A18" s="22" t="s">
        <v>207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208</v>
      </c>
    </row>
    <row r="19" spans="1:8" x14ac:dyDescent="0.3">
      <c r="A19" s="23" t="s">
        <v>119</v>
      </c>
      <c r="B19" s="24">
        <v>83720</v>
      </c>
      <c r="C19" s="24" t="s">
        <v>211</v>
      </c>
      <c r="D19" s="24">
        <v>0</v>
      </c>
      <c r="E19" s="24" t="s">
        <v>211</v>
      </c>
      <c r="F19" s="24" t="s">
        <v>211</v>
      </c>
      <c r="G19" s="24">
        <v>58000</v>
      </c>
      <c r="H19" s="24">
        <v>141720</v>
      </c>
    </row>
    <row r="20" spans="1:8" x14ac:dyDescent="0.3">
      <c r="A20" s="23" t="s">
        <v>121</v>
      </c>
      <c r="B20" s="24" t="s">
        <v>211</v>
      </c>
      <c r="C20" s="24">
        <v>312000</v>
      </c>
      <c r="D20" s="24" t="s">
        <v>211</v>
      </c>
      <c r="E20" s="24">
        <v>130000</v>
      </c>
      <c r="F20" s="24" t="s">
        <v>211</v>
      </c>
      <c r="G20" s="24" t="s">
        <v>211</v>
      </c>
      <c r="H20" s="24">
        <v>442000</v>
      </c>
    </row>
    <row r="21" spans="1:8" x14ac:dyDescent="0.3">
      <c r="A21" s="23" t="s">
        <v>128</v>
      </c>
      <c r="B21" s="24" t="s">
        <v>211</v>
      </c>
      <c r="C21" s="24" t="s">
        <v>211</v>
      </c>
      <c r="D21" s="24">
        <v>50000</v>
      </c>
      <c r="E21" s="24" t="s">
        <v>211</v>
      </c>
      <c r="F21" s="24">
        <v>120000</v>
      </c>
      <c r="G21" s="24" t="s">
        <v>211</v>
      </c>
      <c r="H21" s="24">
        <v>170000</v>
      </c>
    </row>
    <row r="22" spans="1:8" x14ac:dyDescent="0.3">
      <c r="A22" s="23" t="s">
        <v>123</v>
      </c>
      <c r="B22" s="24" t="s">
        <v>211</v>
      </c>
      <c r="C22" s="24" t="s">
        <v>211</v>
      </c>
      <c r="D22" s="24" t="s">
        <v>211</v>
      </c>
      <c r="E22" s="24">
        <v>156000</v>
      </c>
      <c r="F22" s="24">
        <v>702000</v>
      </c>
      <c r="G22" s="24">
        <v>0</v>
      </c>
      <c r="H22" s="24">
        <v>858000</v>
      </c>
    </row>
    <row r="23" spans="1:8" x14ac:dyDescent="0.3">
      <c r="A23" s="23" t="s">
        <v>208</v>
      </c>
      <c r="B23" s="24">
        <v>83720</v>
      </c>
      <c r="C23" s="24">
        <v>312000</v>
      </c>
      <c r="D23" s="24">
        <v>50000</v>
      </c>
      <c r="E23" s="24">
        <v>286000</v>
      </c>
      <c r="F23" s="24">
        <v>822000</v>
      </c>
      <c r="G23" s="24">
        <v>58000</v>
      </c>
      <c r="H23" s="24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I46" sqref="I46"/>
    </sheetView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44" t="s">
        <v>129</v>
      </c>
      <c r="C1" s="44"/>
      <c r="D1" s="44"/>
      <c r="E1" s="44"/>
      <c r="G1" s="44" t="s">
        <v>130</v>
      </c>
      <c r="H1" s="44"/>
    </row>
    <row r="2" spans="2:8" x14ac:dyDescent="0.3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3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3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3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3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3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0" sqref="E3 E4 E5 E6 E7 E8 E9 E10 E11 E12">
    <scenario name="단가인상" locked="1" count="4" user="노지희" comment="만든 사람 노지희 날짜 2025-01-31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노지희" comment="만든 사람 노지희 날짜 2025-01-31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0693-ACD9-4B29-AA27-65E7718956AC}">
  <sheetPr>
    <outlinePr summaryBelow="0"/>
  </sheetPr>
  <dimension ref="B1:F23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9.625" bestFit="1" customWidth="1" outlineLevel="1"/>
  </cols>
  <sheetData>
    <row r="1" spans="2:6" ht="17.25" thickBot="1" x14ac:dyDescent="0.35"/>
    <row r="2" spans="2:6" x14ac:dyDescent="0.3">
      <c r="B2" s="28" t="s">
        <v>228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230</v>
      </c>
      <c r="E3" s="36" t="s">
        <v>225</v>
      </c>
      <c r="F3" s="36" t="s">
        <v>227</v>
      </c>
    </row>
    <row r="4" spans="2:6" ht="40.5" hidden="1" outlineLevel="1" x14ac:dyDescent="0.3">
      <c r="B4" s="31"/>
      <c r="C4" s="31"/>
      <c r="E4" s="38" t="s">
        <v>226</v>
      </c>
      <c r="F4" s="38" t="s">
        <v>226</v>
      </c>
    </row>
    <row r="5" spans="2:6" x14ac:dyDescent="0.3">
      <c r="B5" s="32" t="s">
        <v>229</v>
      </c>
      <c r="C5" s="33"/>
      <c r="D5" s="30"/>
      <c r="E5" s="30"/>
      <c r="F5" s="30"/>
    </row>
    <row r="6" spans="2:6" outlineLevel="1" x14ac:dyDescent="0.3">
      <c r="B6" s="31"/>
      <c r="C6" s="31" t="s">
        <v>134</v>
      </c>
      <c r="D6" s="25">
        <v>950</v>
      </c>
      <c r="E6" s="37">
        <v>1100</v>
      </c>
      <c r="F6" s="37">
        <v>700</v>
      </c>
    </row>
    <row r="7" spans="2:6" outlineLevel="1" x14ac:dyDescent="0.3">
      <c r="B7" s="31"/>
      <c r="C7" s="31" t="s">
        <v>212</v>
      </c>
      <c r="D7" s="25">
        <v>1400</v>
      </c>
      <c r="E7" s="37">
        <v>1600</v>
      </c>
      <c r="F7" s="37">
        <v>1300</v>
      </c>
    </row>
    <row r="8" spans="2:6" outlineLevel="1" x14ac:dyDescent="0.3">
      <c r="B8" s="31"/>
      <c r="C8" s="31" t="s">
        <v>213</v>
      </c>
      <c r="D8" s="25">
        <v>560</v>
      </c>
      <c r="E8" s="37">
        <v>700</v>
      </c>
      <c r="F8" s="37">
        <v>450</v>
      </c>
    </row>
    <row r="9" spans="2:6" outlineLevel="1" x14ac:dyDescent="0.3">
      <c r="B9" s="31"/>
      <c r="C9" s="31" t="s">
        <v>214</v>
      </c>
      <c r="D9" s="25">
        <v>340</v>
      </c>
      <c r="E9" s="37">
        <v>450</v>
      </c>
      <c r="F9" s="37">
        <v>300</v>
      </c>
    </row>
    <row r="10" spans="2:6" x14ac:dyDescent="0.3">
      <c r="B10" s="32" t="s">
        <v>231</v>
      </c>
      <c r="C10" s="33"/>
      <c r="D10" s="30"/>
      <c r="E10" s="30"/>
      <c r="F10" s="30"/>
    </row>
    <row r="11" spans="2:6" outlineLevel="1" x14ac:dyDescent="0.3">
      <c r="B11" s="31"/>
      <c r="C11" s="31" t="s">
        <v>215</v>
      </c>
      <c r="D11" s="25">
        <v>14250</v>
      </c>
      <c r="E11" s="25">
        <v>16500</v>
      </c>
      <c r="F11" s="25">
        <v>10500</v>
      </c>
    </row>
    <row r="12" spans="2:6" outlineLevel="1" x14ac:dyDescent="0.3">
      <c r="B12" s="31"/>
      <c r="C12" s="31" t="s">
        <v>216</v>
      </c>
      <c r="D12" s="25">
        <v>14000</v>
      </c>
      <c r="E12" s="25">
        <v>16000</v>
      </c>
      <c r="F12" s="25">
        <v>13000</v>
      </c>
    </row>
    <row r="13" spans="2:6" outlineLevel="1" x14ac:dyDescent="0.3">
      <c r="B13" s="31"/>
      <c r="C13" s="31" t="s">
        <v>217</v>
      </c>
      <c r="D13" s="25">
        <v>8400</v>
      </c>
      <c r="E13" s="25">
        <v>10500</v>
      </c>
      <c r="F13" s="25">
        <v>6750</v>
      </c>
    </row>
    <row r="14" spans="2:6" outlineLevel="1" x14ac:dyDescent="0.3">
      <c r="B14" s="31"/>
      <c r="C14" s="31" t="s">
        <v>218</v>
      </c>
      <c r="D14" s="25">
        <v>19600</v>
      </c>
      <c r="E14" s="25">
        <v>22400</v>
      </c>
      <c r="F14" s="25">
        <v>18200</v>
      </c>
    </row>
    <row r="15" spans="2:6" outlineLevel="1" x14ac:dyDescent="0.3">
      <c r="B15" s="31"/>
      <c r="C15" s="31" t="s">
        <v>219</v>
      </c>
      <c r="D15" s="25">
        <v>19000</v>
      </c>
      <c r="E15" s="25">
        <v>22000</v>
      </c>
      <c r="F15" s="25">
        <v>14000</v>
      </c>
    </row>
    <row r="16" spans="2:6" outlineLevel="1" x14ac:dyDescent="0.3">
      <c r="B16" s="31"/>
      <c r="C16" s="31" t="s">
        <v>220</v>
      </c>
      <c r="D16" s="25">
        <v>21850</v>
      </c>
      <c r="E16" s="25">
        <v>25300</v>
      </c>
      <c r="F16" s="25">
        <v>16100</v>
      </c>
    </row>
    <row r="17" spans="2:6" outlineLevel="1" x14ac:dyDescent="0.3">
      <c r="B17" s="31"/>
      <c r="C17" s="31" t="s">
        <v>221</v>
      </c>
      <c r="D17" s="25">
        <v>14000</v>
      </c>
      <c r="E17" s="25">
        <v>16000</v>
      </c>
      <c r="F17" s="25">
        <v>13000</v>
      </c>
    </row>
    <row r="18" spans="2:6" outlineLevel="1" x14ac:dyDescent="0.3">
      <c r="B18" s="31"/>
      <c r="C18" s="31" t="s">
        <v>222</v>
      </c>
      <c r="D18" s="25">
        <v>8400</v>
      </c>
      <c r="E18" s="25">
        <v>10500</v>
      </c>
      <c r="F18" s="25">
        <v>6750</v>
      </c>
    </row>
    <row r="19" spans="2:6" outlineLevel="1" x14ac:dyDescent="0.3">
      <c r="B19" s="31"/>
      <c r="C19" s="31" t="s">
        <v>223</v>
      </c>
      <c r="D19" s="25">
        <v>21000</v>
      </c>
      <c r="E19" s="25">
        <v>24000</v>
      </c>
      <c r="F19" s="25">
        <v>19500</v>
      </c>
    </row>
    <row r="20" spans="2:6" ht="17.25" outlineLevel="1" thickBot="1" x14ac:dyDescent="0.35">
      <c r="B20" s="34"/>
      <c r="C20" s="34" t="s">
        <v>224</v>
      </c>
      <c r="D20" s="26">
        <v>8960</v>
      </c>
      <c r="E20" s="26">
        <v>11200</v>
      </c>
      <c r="F20" s="26">
        <v>7200</v>
      </c>
    </row>
    <row r="21" spans="2:6" x14ac:dyDescent="0.3">
      <c r="B21" t="s">
        <v>232</v>
      </c>
    </row>
    <row r="22" spans="2:6" x14ac:dyDescent="0.3">
      <c r="B22" t="s">
        <v>233</v>
      </c>
    </row>
    <row r="23" spans="2:6" x14ac:dyDescent="0.3">
      <c r="B23" t="s">
        <v>234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K22" sqref="K22"/>
    </sheetView>
  </sheetViews>
  <sheetFormatPr defaultRowHeight="16.5" x14ac:dyDescent="0.3"/>
  <sheetData>
    <row r="1" spans="1:7" ht="20.25" x14ac:dyDescent="0.3">
      <c r="A1" s="41" t="s">
        <v>136</v>
      </c>
      <c r="B1" s="41"/>
      <c r="C1" s="41"/>
      <c r="D1" s="41"/>
      <c r="E1" s="41"/>
      <c r="F1" s="41"/>
      <c r="G1" s="41"/>
    </row>
    <row r="3" spans="1:7" x14ac:dyDescent="0.3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3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3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3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3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3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3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3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3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3">
      <c r="A12" s="45" t="s">
        <v>160</v>
      </c>
      <c r="B12" s="45"/>
      <c r="C12" s="45"/>
      <c r="D12" s="39">
        <f>AVERAGE(D4:D11)</f>
        <v>26.625</v>
      </c>
      <c r="E12" s="39">
        <f t="shared" ref="E12:G12" si="0">AVERAGE(E4:E11)</f>
        <v>34.875</v>
      </c>
      <c r="F12" s="39">
        <f t="shared" si="0"/>
        <v>7.875</v>
      </c>
      <c r="G12" s="39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M8" sqref="M8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41" t="s">
        <v>161</v>
      </c>
      <c r="B1" s="41"/>
      <c r="C1" s="41"/>
      <c r="D1" s="41"/>
      <c r="E1" s="41"/>
    </row>
    <row r="3" spans="1:5" x14ac:dyDescent="0.3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3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3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3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3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3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3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3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3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지희 노</cp:lastModifiedBy>
  <dcterms:created xsi:type="dcterms:W3CDTF">2023-04-27T08:01:32Z</dcterms:created>
  <dcterms:modified xsi:type="dcterms:W3CDTF">2025-01-31T10:05:39Z</dcterms:modified>
</cp:coreProperties>
</file>