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_기본서_컴활2급실기_학습자료_241127 update\04 실전모의고사\"/>
    </mc:Choice>
  </mc:AlternateContent>
  <xr:revisionPtr revIDLastSave="0" documentId="13_ncr:1_{B33F8768-3528-479A-A709-A372AC664539}" xr6:coauthVersionLast="47" xr6:coauthVersionMax="47" xr10:uidLastSave="{00000000-0000-0000-0000-000000000000}"/>
  <bookViews>
    <workbookView xWindow="2190" yWindow="360" windowWidth="17700" windowHeight="10215" tabRatio="749" activeTab="1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39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4" i="4"/>
  <c r="D13" i="4"/>
  <c r="D32" i="4"/>
  <c r="I14" i="4"/>
  <c r="I15" i="4"/>
  <c r="I16" i="4"/>
  <c r="I17" i="4"/>
  <c r="I18" i="4"/>
  <c r="I19" i="4"/>
  <c r="I20" i="4"/>
  <c r="I13" i="4"/>
  <c r="D14" i="4"/>
  <c r="D15" i="4"/>
  <c r="D16" i="4"/>
  <c r="D17" i="4"/>
  <c r="D18" i="4"/>
  <c r="D19" i="4"/>
  <c r="D20" i="4"/>
  <c r="L9" i="4"/>
  <c r="G5" i="7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F8" i="5"/>
  <c r="F22" i="5" s="1"/>
  <c r="E8" i="5"/>
  <c r="E22" i="5" s="1"/>
  <c r="F21" i="5"/>
  <c r="E21" i="5"/>
  <c r="F15" i="5"/>
  <c r="F23" i="5" s="1"/>
  <c r="E15" i="5"/>
  <c r="E23" i="5" s="1"/>
  <c r="F9" i="5"/>
  <c r="E9" i="5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E3" authorId="0" shapeId="0" xr:uid="{EF671F78-0946-46DC-BBE8-5FE4D7B5CE22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<sst xmlns="http://schemas.openxmlformats.org/spreadsheetml/2006/main" count="456" uniqueCount="277">
  <si>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</si>
  <si>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</si>
  <si>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</si>
  <si>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</si>
  <si>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</si>
  <si>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</si>
  <si>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</si>
  <si>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</si>
  <si>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</si>
  <si>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</si>
  <si>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</si>
  <si>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</si>
  <si>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</si>
  <si>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</si>
  <si>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</si>
  <si>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</si>
  <si>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</si>
  <si>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</si>
  <si>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</si>
  <si>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</si>
  <si>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</si>
  <si>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</si>
  <si>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</si>
  <si>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</si>
  <si>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</si>
  <si>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</si>
  <si>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</si>
  <si>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</si>
  <si>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</si>
  <si>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</si>
  <si>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</si>
  <si>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</si>
  <si>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</si>
  <si>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</si>
  <si>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</si>
  <si>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</si>
  <si>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</si>
  <si>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</si>
  <si>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</si>
  <si>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</si>
  <si>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</si>
  <si>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</si>
  <si>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</si>
  <si>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</si>
  <si>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</si>
  <si>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</si>
  <si>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</si>
  <si>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</si>
  <si>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</si>
  <si>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</si>
  <si>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</si>
  <si>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</si>
  <si>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</si>
  <si>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</si>
  <si>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</si>
  <si>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</si>
  <si>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</si>
  <si>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</si>
  <si>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</si>
  <si>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</si>
  <si>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</si>
  <si>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</si>
  <si>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</si>
  <si>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</si>
  <si>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</si>
  <si>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</si>
  <si>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</si>
  <si>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</si>
  <si>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</si>
  <si>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</si>
  <si>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</si>
  <si>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</si>
  <si>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</si>
  <si>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</si>
  <si>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</si>
  <si>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</si>
  <si>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</si>
  <si>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</si>
  <si>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</si>
  <si>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</si>
  <si>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</si>
  <si>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</si>
  <si>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</si>
  <si>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</si>
  <si>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</si>
  <si>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</si>
  <si>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</si>
  <si>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</si>
  <si>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</si>
  <si>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</si>
  <si>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</si>
  <si>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</si>
  <si>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</si>
  <si>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</si>
  <si>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</si>
  <si>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</si>
  <si>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</si>
  <si>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</si>
  <si>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</si>
  <si>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</si>
  <si>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</si>
  <si>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</si>
  <si>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</si>
  <si>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</si>
  <si>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</si>
  <si>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</si>
  <si>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</si>
  <si>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</si>
  <si>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</si>
  <si>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</si>
  <si>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</si>
  <si>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</si>
  <si>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</si>
  <si>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</si>
  <si>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</si>
  <si>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</si>
  <si>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</si>
  <si>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</si>
  <si>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</si>
  <si>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</si>
  <si>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</si>
  <si>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</si>
  <si>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</si>
  <si>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</si>
  <si>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</si>
  <si>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</si>
  <si>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</si>
  <si>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</si>
  <si>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</si>
  <si>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</si>
  <si>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</si>
  <si>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</si>
  <si>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</si>
  <si>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</si>
  <si>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</si>
  <si>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</si>
  <si>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</si>
  <si>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</si>
  <si>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</si>
  <si>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</si>
  <si>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</si>
  <si>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</si>
  <si>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</si>
  <si>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</si>
  <si>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</si>
  <si>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</si>
  <si>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</si>
  <si>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</si>
  <si>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</si>
  <si>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</si>
  <si>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</si>
  <si>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</si>
  <si>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</si>
  <si>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</si>
  <si>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</si>
  <si>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</si>
  <si>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</si>
  <si>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</si>
  <si>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</si>
  <si>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</si>
  <si>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</si>
  <si>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</si>
  <si>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</si>
  <si>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</si>
  <si>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</si>
  <si>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</si>
  <si>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</si>
  <si>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</si>
  <si>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</si>
  <si>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</si>
  <si>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</si>
  <si>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</si>
  <si>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</si>
  <si>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</si>
  <si>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</si>
  <si>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</si>
  <si>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</si>
  <si>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</si>
  <si>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</si>
  <si>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</si>
  <si>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</si>
  <si>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</si>
  <si>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</si>
  <si>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</si>
  <si>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</si>
  <si>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</si>
  <si>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</si>
  <si>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</si>
  <si>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</si>
  <si>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</si>
  <si>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</si>
  <si>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</si>
  <si>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</si>
  <si>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</si>
  <si>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</si>
  <si>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</si>
  <si>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</si>
  <si>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</si>
  <si>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</si>
  <si>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</si>
  <si>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</si>
  <si>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</si>
  <si>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</si>
  <si>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</si>
  <si>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</si>
  <si>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</si>
  <si>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</si>
  <si>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</si>
  <si>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</si>
  <si>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</si>
  <si>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</si>
  <si>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</si>
  <si>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</si>
  <si>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</si>
  <si>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</si>
  <si>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</si>
  <si>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</si>
  <si>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</si>
  <si>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</si>
  <si>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</si>
  <si>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</si>
  <si>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</si>
  <si>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</si>
  <si>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</si>
  <si>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</si>
  <si>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</si>
  <si>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</si>
  <si>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</si>
  <si>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</si>
  <si>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</si>
  <si>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</si>
  <si>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</si>
  <si>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</si>
  <si>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</si>
  <si>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</si>
  <si>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</si>
  <si>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</si>
  <si>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</si>
  <si>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</si>
  <si>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</si>
  <si>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</si>
  <si>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</si>
  <si>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</si>
  <si>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★인사명부★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</si>
  <si>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</si>
  <si>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</si>
  <si>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</si>
  <si>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</si>
  <si>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</si>
  <si>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</si>
  <si>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</si>
  <si>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</si>
  <si>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</si>
  <si>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</si>
  <si>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</si>
  <si>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</si>
  <si>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</si>
  <si>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전체 평균 : 기본급</t>
  </si>
  <si>
    <t>전체 최소 : 총급여액</t>
  </si>
  <si>
    <t>최소 : 총급여액</t>
  </si>
  <si>
    <t>값</t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</si>
  <si>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</si>
  <si>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</si>
  <si>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</si>
  <si>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</si>
  <si>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</si>
  <si>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</si>
  <si>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Ball-100</t>
    <phoneticPr fontId="1" type="noConversion"/>
  </si>
  <si>
    <t>Ball-101</t>
    <phoneticPr fontId="1" type="noConversion"/>
  </si>
  <si>
    <t>Name-a</t>
    <phoneticPr fontId="1" type="noConversion"/>
  </si>
  <si>
    <t>Name-b</t>
    <phoneticPr fontId="1" type="noConversion"/>
  </si>
  <si>
    <t>Post-ad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</si>
  <si>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</si>
  <si>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</si>
  <si>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</si>
  <si>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 xml:space="preserve">삼성상사 </t>
    <phoneticPr fontId="1" type="noConversion"/>
  </si>
  <si>
    <t>Ball-102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</si>
</sst>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9" formatCode="#,##0_ "/>
    <numFmt numFmtId="182" formatCode="m\/d\(aaa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82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CC-4F34-8E3D-F5A40C94B6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CC-4F34-8E3D-F5A40C94B6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178523BA-E7F5-42C4-ABC6-2AAF59EA22B8}"/>
            </a:ext>
          </a:extLst>
        </xdr:cNvPr>
        <xdr:cNvSpPr/>
      </xdr:nvSpPr>
      <xdr:spPr>
        <a:xfrm>
          <a:off x="2914650" y="2981325"/>
          <a:ext cx="2066925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5967.60744861111" createdVersion="8" refreshedVersion="8" minRefreshableVersion="3" recordCount="12" xr:uid="{B96C59D4-AC19-46ED-883E-8212B1C2F599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DBCAAE-10A5-4B7E-934D-A3C50FCE9A52}" name="피벗 테이블7" cacheId="39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K24" firstHeaderRow="1" firstDataRow="3" firstDataCol="1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1">
    <field x="1"/>
  </rowFields>
  <rowItems count="3">
    <i>
      <x/>
    </i>
    <i>
      <x v="1"/>
    </i>
    <i>
      <x v="2"/>
    </i>
  </rowItems>
  <colFields count="2">
    <field x="2"/>
    <field x="-2"/>
  </colFields>
  <colItems count="1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 t="grand">
      <x/>
    </i>
    <i t="grand" i="1">
      <x/>
    </i>
  </colItems>
  <pageFields count="1">
    <pageField fld="0" hier="-1"/>
  </pageFields>
  <dataFields count="2">
    <dataField name="평균 : 기본급" fld="4" subtotal="average" baseField="1" baseItem="0" numFmtId="179"/>
    <dataField name="최소 : 총급여액" fld="7" subtotal="min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H5" sqref="H5"/>
    </sheetView>
  </sheetViews>
  <sheetFormatPr defaultRowHeight="16.5" x14ac:dyDescent="0.3"/>
  <cols>
    <col min="1" max="1" width="11.125" bestFit="1" customWidth="1"/>
    <col min="4" max="4" width="9" bestFit="1" customWidth="1"/>
  </cols>
  <sheetData>
    <row r="1" spans="1:6" x14ac:dyDescent="0.3">
      <c r="A1" t="s">
        <v>2</v>
      </c>
    </row>
    <row r="3" spans="1:6" x14ac:dyDescent="0.3">
      <c r="A3" s="1" t="s">
        <v>261</v>
      </c>
      <c r="B3" s="1" t="s">
        <v>262</v>
      </c>
      <c r="C3" s="1" t="s">
        <v>263</v>
      </c>
      <c r="D3" s="1" t="s">
        <v>264</v>
      </c>
      <c r="E3" s="1" t="s">
        <v>265</v>
      </c>
      <c r="F3" s="1" t="s">
        <v>266</v>
      </c>
    </row>
    <row r="4" spans="1:6" x14ac:dyDescent="0.3">
      <c r="A4" s="2">
        <v>45575</v>
      </c>
      <c r="B4" s="1" t="s">
        <v>178</v>
      </c>
      <c r="C4" s="3">
        <v>1240</v>
      </c>
      <c r="D4" s="1" t="s">
        <v>267</v>
      </c>
      <c r="E4" s="1">
        <v>10</v>
      </c>
      <c r="F4" s="1" t="s">
        <v>272</v>
      </c>
    </row>
    <row r="5" spans="1:6" x14ac:dyDescent="0.3">
      <c r="A5" s="2">
        <v>45576</v>
      </c>
      <c r="B5" s="1" t="s">
        <v>178</v>
      </c>
      <c r="C5" s="3">
        <v>2450</v>
      </c>
      <c r="D5" s="1" t="s">
        <v>268</v>
      </c>
      <c r="E5" s="1">
        <v>20</v>
      </c>
      <c r="F5" s="1" t="s">
        <v>273</v>
      </c>
    </row>
    <row r="6" spans="1:6" x14ac:dyDescent="0.3">
      <c r="A6" s="2">
        <v>45577</v>
      </c>
      <c r="B6" s="1" t="s">
        <v>178</v>
      </c>
      <c r="C6" s="3">
        <v>1400</v>
      </c>
      <c r="D6" s="1" t="s">
        <v>276</v>
      </c>
      <c r="E6" s="1">
        <v>35</v>
      </c>
      <c r="F6" s="1" t="s">
        <v>274</v>
      </c>
    </row>
    <row r="7" spans="1:6" x14ac:dyDescent="0.3">
      <c r="A7" s="2">
        <v>45591</v>
      </c>
      <c r="B7" s="1" t="s">
        <v>1</v>
      </c>
      <c r="C7" s="3">
        <v>2300</v>
      </c>
      <c r="D7" s="1" t="s">
        <v>269</v>
      </c>
      <c r="E7" s="1">
        <v>5</v>
      </c>
      <c r="F7" s="1" t="s">
        <v>275</v>
      </c>
    </row>
    <row r="8" spans="1:6" x14ac:dyDescent="0.3">
      <c r="A8" s="2">
        <v>45592</v>
      </c>
      <c r="B8" s="1" t="s">
        <v>1</v>
      </c>
      <c r="C8" s="3">
        <v>1500</v>
      </c>
      <c r="D8" s="1" t="s">
        <v>270</v>
      </c>
      <c r="E8" s="1">
        <v>11</v>
      </c>
      <c r="F8" s="1" t="s">
        <v>275</v>
      </c>
    </row>
    <row r="9" spans="1:6" x14ac:dyDescent="0.3">
      <c r="A9" s="2">
        <v>45593</v>
      </c>
      <c r="B9" s="1" t="s">
        <v>3</v>
      </c>
      <c r="C9" s="3">
        <v>1670</v>
      </c>
      <c r="D9" s="1" t="s">
        <v>271</v>
      </c>
      <c r="E9" s="1">
        <v>30</v>
      </c>
      <c r="F9" s="1" t="s">
        <v>272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tabSelected="1" workbookViewId="0">
      <selection activeCell="F2" sqref="F2"/>
    </sheetView>
  </sheetViews>
  <sheetFormatPr defaultRowHeight="16.5" x14ac:dyDescent="0.3"/>
  <cols>
    <col min="1" max="1" width="10.75" bestFit="1" customWidth="1"/>
    <col min="6" max="6" width="10.75" bestFit="1" customWidth="1"/>
  </cols>
  <sheetData>
    <row r="1" spans="1:6" ht="29.25" x14ac:dyDescent="0.3">
      <c r="A1" s="17" t="s">
        <v>243</v>
      </c>
      <c r="B1" s="17"/>
      <c r="C1" s="17"/>
      <c r="D1" s="17"/>
      <c r="E1" s="17"/>
      <c r="F1" s="17"/>
    </row>
    <row r="2" spans="1:6" ht="20.100000000000001" customHeight="1" x14ac:dyDescent="0.3">
      <c r="E2" s="1" t="s">
        <v>241</v>
      </c>
      <c r="F2" s="33">
        <v>45528</v>
      </c>
    </row>
    <row r="3" spans="1:6" x14ac:dyDescent="0.3">
      <c r="A3" s="18" t="s">
        <v>223</v>
      </c>
      <c r="B3" s="18" t="s">
        <v>224</v>
      </c>
      <c r="C3" s="18" t="s">
        <v>225</v>
      </c>
      <c r="D3" s="18" t="s">
        <v>226</v>
      </c>
      <c r="E3" s="18" t="s">
        <v>79</v>
      </c>
      <c r="F3" s="18" t="s">
        <v>80</v>
      </c>
    </row>
    <row r="4" spans="1:6" x14ac:dyDescent="0.3">
      <c r="A4" s="19">
        <v>37705</v>
      </c>
      <c r="B4" s="20" t="s">
        <v>81</v>
      </c>
      <c r="C4" s="20" t="s">
        <v>239</v>
      </c>
      <c r="D4" s="20" t="s">
        <v>227</v>
      </c>
      <c r="E4" s="20">
        <v>240</v>
      </c>
      <c r="F4" s="20" t="s">
        <v>82</v>
      </c>
    </row>
    <row r="5" spans="1:6" x14ac:dyDescent="0.3">
      <c r="A5" s="19">
        <v>41797</v>
      </c>
      <c r="B5" s="20" t="s">
        <v>83</v>
      </c>
      <c r="C5" s="20" t="s">
        <v>239</v>
      </c>
      <c r="D5" s="20" t="s">
        <v>228</v>
      </c>
      <c r="E5" s="20">
        <v>108</v>
      </c>
      <c r="F5" s="20" t="s">
        <v>229</v>
      </c>
    </row>
    <row r="6" spans="1:6" x14ac:dyDescent="0.3">
      <c r="A6" s="19">
        <v>43803</v>
      </c>
      <c r="B6" s="20" t="s">
        <v>84</v>
      </c>
      <c r="C6" s="20" t="s">
        <v>239</v>
      </c>
      <c r="D6" s="20" t="s">
        <v>230</v>
      </c>
      <c r="E6" s="20">
        <v>48</v>
      </c>
      <c r="F6" s="20" t="s">
        <v>231</v>
      </c>
    </row>
    <row r="7" spans="1:6" x14ac:dyDescent="0.3">
      <c r="A7" s="19">
        <v>41276</v>
      </c>
      <c r="B7" s="20" t="s">
        <v>85</v>
      </c>
      <c r="C7" s="20" t="s">
        <v>240</v>
      </c>
      <c r="D7" s="20" t="s">
        <v>228</v>
      </c>
      <c r="E7" s="20">
        <v>120</v>
      </c>
      <c r="F7" s="20" t="s">
        <v>82</v>
      </c>
    </row>
    <row r="8" spans="1:6" x14ac:dyDescent="0.3">
      <c r="A8" s="19">
        <v>43655</v>
      </c>
      <c r="B8" s="20" t="s">
        <v>86</v>
      </c>
      <c r="C8" s="20" t="s">
        <v>240</v>
      </c>
      <c r="D8" s="20" t="s">
        <v>230</v>
      </c>
      <c r="E8" s="20">
        <v>48</v>
      </c>
      <c r="F8" s="20" t="s">
        <v>232</v>
      </c>
    </row>
    <row r="9" spans="1:6" x14ac:dyDescent="0.3">
      <c r="A9" s="19">
        <v>44506</v>
      </c>
      <c r="B9" s="20" t="s">
        <v>88</v>
      </c>
      <c r="C9" s="20" t="s">
        <v>240</v>
      </c>
      <c r="D9" s="20" t="s">
        <v>233</v>
      </c>
      <c r="E9" s="20">
        <v>24</v>
      </c>
      <c r="F9" s="20" t="s">
        <v>234</v>
      </c>
    </row>
    <row r="10" spans="1:6" x14ac:dyDescent="0.3">
      <c r="A10" s="19">
        <v>37377</v>
      </c>
      <c r="B10" s="20" t="s">
        <v>89</v>
      </c>
      <c r="C10" s="20" t="s">
        <v>235</v>
      </c>
      <c r="D10" s="20" t="s">
        <v>227</v>
      </c>
      <c r="E10" s="20">
        <v>252</v>
      </c>
      <c r="F10" s="20" t="s">
        <v>229</v>
      </c>
    </row>
    <row r="11" spans="1:6" x14ac:dyDescent="0.3">
      <c r="A11" s="19">
        <v>41020</v>
      </c>
      <c r="B11" s="20" t="s">
        <v>91</v>
      </c>
      <c r="C11" s="20" t="s">
        <v>235</v>
      </c>
      <c r="D11" s="20" t="s">
        <v>228</v>
      </c>
      <c r="E11" s="20">
        <v>132</v>
      </c>
      <c r="F11" s="20" t="s">
        <v>234</v>
      </c>
    </row>
    <row r="12" spans="1:6" x14ac:dyDescent="0.3">
      <c r="A12" s="19">
        <v>43363</v>
      </c>
      <c r="B12" s="20" t="s">
        <v>93</v>
      </c>
      <c r="C12" s="20" t="s">
        <v>235</v>
      </c>
      <c r="D12" s="20" t="s">
        <v>230</v>
      </c>
      <c r="E12" s="20">
        <v>60</v>
      </c>
      <c r="F12" s="20" t="s">
        <v>236</v>
      </c>
    </row>
    <row r="13" spans="1:6" x14ac:dyDescent="0.3">
      <c r="A13" s="19">
        <v>44693</v>
      </c>
      <c r="B13" s="20" t="s">
        <v>94</v>
      </c>
      <c r="C13" s="20" t="s">
        <v>235</v>
      </c>
      <c r="D13" s="20" t="s">
        <v>233</v>
      </c>
      <c r="E13" s="20">
        <v>12</v>
      </c>
      <c r="F13" s="20" t="s">
        <v>231</v>
      </c>
    </row>
    <row r="14" spans="1:6" x14ac:dyDescent="0.3">
      <c r="A14" s="19">
        <v>41565</v>
      </c>
      <c r="B14" s="20" t="s">
        <v>95</v>
      </c>
      <c r="C14" s="20" t="s">
        <v>237</v>
      </c>
      <c r="D14" s="20" t="s">
        <v>228</v>
      </c>
      <c r="E14" s="20">
        <v>120</v>
      </c>
      <c r="F14" s="20" t="s">
        <v>231</v>
      </c>
    </row>
    <row r="15" spans="1:6" x14ac:dyDescent="0.3">
      <c r="A15" s="19">
        <v>44979</v>
      </c>
      <c r="B15" s="20" t="s">
        <v>96</v>
      </c>
      <c r="C15" s="20" t="s">
        <v>237</v>
      </c>
      <c r="D15" s="20" t="s">
        <v>233</v>
      </c>
      <c r="E15" s="20">
        <v>7</v>
      </c>
      <c r="F15" s="20" t="s">
        <v>232</v>
      </c>
    </row>
    <row r="16" spans="1:6" x14ac:dyDescent="0.3">
      <c r="A16" s="19">
        <v>44912</v>
      </c>
      <c r="B16" s="20" t="s">
        <v>97</v>
      </c>
      <c r="C16" s="20" t="s">
        <v>237</v>
      </c>
      <c r="D16" s="20" t="s">
        <v>233</v>
      </c>
      <c r="E16" s="20">
        <v>12</v>
      </c>
      <c r="F16" s="20" t="s">
        <v>229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topLeftCell="A12" workbookViewId="0">
      <selection activeCell="A3" sqref="A3:H13"/>
    </sheetView>
  </sheetViews>
  <sheetFormatPr defaultRowHeight="16.5" x14ac:dyDescent="0.3"/>
  <cols>
    <col min="2" max="2" width="10.375" bestFit="1" customWidth="1"/>
  </cols>
  <sheetData>
    <row r="1" spans="1:8" ht="20.25" x14ac:dyDescent="0.3">
      <c r="A1" s="14" t="s">
        <v>98</v>
      </c>
      <c r="B1" s="14"/>
      <c r="C1" s="14"/>
      <c r="D1" s="14"/>
      <c r="E1" s="14"/>
      <c r="F1" s="14"/>
      <c r="G1" s="14"/>
      <c r="H1" s="14"/>
    </row>
    <row r="2" spans="1:8" x14ac:dyDescent="0.3">
      <c r="H2" s="8" t="s">
        <v>99</v>
      </c>
    </row>
    <row r="3" spans="1:8" x14ac:dyDescent="0.3">
      <c r="A3" s="6" t="s">
        <v>20</v>
      </c>
      <c r="B3" s="6" t="s">
        <v>8</v>
      </c>
      <c r="C3" s="6" t="s">
        <v>226</v>
      </c>
      <c r="D3" s="6" t="s">
        <v>100</v>
      </c>
      <c r="E3" s="6" t="s">
        <v>101</v>
      </c>
      <c r="F3" s="6" t="s">
        <v>238</v>
      </c>
      <c r="G3" s="6" t="s">
        <v>22</v>
      </c>
      <c r="H3" s="6" t="s">
        <v>102</v>
      </c>
    </row>
    <row r="4" spans="1:8" x14ac:dyDescent="0.3">
      <c r="A4" s="6" t="s">
        <v>103</v>
      </c>
      <c r="B4" s="6" t="s">
        <v>104</v>
      </c>
      <c r="C4" s="6" t="s">
        <v>105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3">
      <c r="A5" s="6" t="s">
        <v>106</v>
      </c>
      <c r="B5" s="6" t="s">
        <v>104</v>
      </c>
      <c r="C5" s="6" t="s">
        <v>107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3">
      <c r="A6" s="6" t="s">
        <v>108</v>
      </c>
      <c r="B6" s="6" t="s">
        <v>109</v>
      </c>
      <c r="C6" s="6" t="s">
        <v>105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3">
      <c r="A7" s="6" t="s">
        <v>110</v>
      </c>
      <c r="B7" s="6" t="s">
        <v>15</v>
      </c>
      <c r="C7" s="6" t="s">
        <v>111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3">
      <c r="A8" s="6" t="s">
        <v>112</v>
      </c>
      <c r="B8" s="6" t="s">
        <v>15</v>
      </c>
      <c r="C8" s="6" t="s">
        <v>87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3">
      <c r="A9" s="6" t="s">
        <v>113</v>
      </c>
      <c r="B9" s="6" t="s">
        <v>104</v>
      </c>
      <c r="C9" s="6" t="s">
        <v>107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3">
      <c r="A10" s="6" t="s">
        <v>91</v>
      </c>
      <c r="B10" s="6" t="s">
        <v>104</v>
      </c>
      <c r="C10" s="6" t="s">
        <v>111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3">
      <c r="A11" s="6" t="s">
        <v>114</v>
      </c>
      <c r="B11" s="6" t="s">
        <v>109</v>
      </c>
      <c r="C11" s="6" t="s">
        <v>87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3">
      <c r="A12" s="6" t="s">
        <v>93</v>
      </c>
      <c r="B12" s="6" t="s">
        <v>104</v>
      </c>
      <c r="C12" s="6" t="s">
        <v>87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3">
      <c r="A13" s="6" t="s">
        <v>88</v>
      </c>
      <c r="B13" s="6" t="s">
        <v>15</v>
      </c>
      <c r="C13" s="6" t="s">
        <v>87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3">
      <c r="A16" s="6" t="s">
        <v>102</v>
      </c>
      <c r="B16" s="6" t="s">
        <v>102</v>
      </c>
      <c r="C16" s="6" t="s">
        <v>238</v>
      </c>
    </row>
    <row r="17" spans="1:8" x14ac:dyDescent="0.3">
      <c r="A17" s="21" t="s">
        <v>244</v>
      </c>
      <c r="B17" s="21" t="s">
        <v>245</v>
      </c>
      <c r="C17" s="21" t="s">
        <v>246</v>
      </c>
    </row>
    <row r="20" spans="1:8" x14ac:dyDescent="0.3">
      <c r="A20" s="6" t="s">
        <v>20</v>
      </c>
      <c r="B20" s="6" t="s">
        <v>8</v>
      </c>
      <c r="C20" s="6" t="s">
        <v>226</v>
      </c>
      <c r="D20" s="6" t="s">
        <v>100</v>
      </c>
      <c r="E20" s="6" t="s">
        <v>101</v>
      </c>
      <c r="F20" s="6" t="s">
        <v>238</v>
      </c>
      <c r="G20" s="6" t="s">
        <v>22</v>
      </c>
      <c r="H20" s="6" t="s">
        <v>102</v>
      </c>
    </row>
    <row r="21" spans="1:8" x14ac:dyDescent="0.3">
      <c r="A21" s="6" t="s">
        <v>108</v>
      </c>
      <c r="B21" s="6" t="s">
        <v>109</v>
      </c>
      <c r="C21" s="6" t="s">
        <v>105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3">
      <c r="A22" s="6" t="s">
        <v>110</v>
      </c>
      <c r="B22" s="6" t="s">
        <v>15</v>
      </c>
      <c r="C22" s="6" t="s">
        <v>111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3">
      <c r="A23" s="6" t="s">
        <v>91</v>
      </c>
      <c r="B23" s="6" t="s">
        <v>104</v>
      </c>
      <c r="C23" s="6" t="s">
        <v>111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opLeftCell="A10" workbookViewId="0">
      <selection activeCell="K18" sqref="K18"/>
    </sheetView>
  </sheetViews>
  <sheetFormatPr defaultRowHeight="16.5" x14ac:dyDescent="0.3"/>
  <cols>
    <col min="1" max="1" width="10.375" bestFit="1" customWidth="1"/>
    <col min="2" max="2" width="9.5" customWidth="1"/>
    <col min="3" max="4" width="10.75" bestFit="1" customWidth="1"/>
    <col min="5" max="5" width="5.625" customWidth="1"/>
    <col min="9" max="9" width="9.375" bestFit="1" customWidth="1"/>
    <col min="11" max="11" width="2.625" customWidth="1"/>
    <col min="12" max="12" width="11.625" bestFit="1" customWidth="1"/>
  </cols>
  <sheetData>
    <row r="1" spans="1:12" x14ac:dyDescent="0.3">
      <c r="A1" s="4" t="s">
        <v>4</v>
      </c>
      <c r="B1" s="5" t="s">
        <v>5</v>
      </c>
      <c r="F1" s="4"/>
      <c r="G1" s="5"/>
    </row>
    <row r="2" spans="1:12" x14ac:dyDescent="0.3">
      <c r="C2" s="8" t="s">
        <v>6</v>
      </c>
      <c r="D2" s="2">
        <v>45413</v>
      </c>
      <c r="F2" s="6" t="s">
        <v>20</v>
      </c>
      <c r="G2" s="6" t="s">
        <v>8</v>
      </c>
      <c r="H2" s="6" t="s">
        <v>21</v>
      </c>
      <c r="I2" s="6" t="s">
        <v>22</v>
      </c>
      <c r="J2" s="6" t="s">
        <v>23</v>
      </c>
    </row>
    <row r="3" spans="1:12" x14ac:dyDescent="0.3">
      <c r="A3" s="6" t="s">
        <v>7</v>
      </c>
      <c r="B3" s="6" t="s">
        <v>8</v>
      </c>
      <c r="C3" s="6" t="s">
        <v>9</v>
      </c>
      <c r="D3" s="9" t="s">
        <v>10</v>
      </c>
      <c r="F3" s="6" t="s">
        <v>24</v>
      </c>
      <c r="G3" s="6" t="s">
        <v>25</v>
      </c>
      <c r="H3" s="10">
        <v>20400</v>
      </c>
      <c r="I3" s="10">
        <v>9600</v>
      </c>
      <c r="J3" s="10">
        <v>20000</v>
      </c>
    </row>
    <row r="4" spans="1:12" x14ac:dyDescent="0.3">
      <c r="A4" s="6" t="s">
        <v>11</v>
      </c>
      <c r="B4" s="6" t="s">
        <v>12</v>
      </c>
      <c r="C4" s="7">
        <v>42453</v>
      </c>
      <c r="D4" s="6" t="str">
        <f>IF(YEAR($D$2-C4)-1900&gt;=10,"★",IF(YEAR($D$2-C4)-1900&gt;=5,"☆",""))</f>
        <v>☆</v>
      </c>
      <c r="F4" s="6" t="s">
        <v>26</v>
      </c>
      <c r="G4" s="6" t="s">
        <v>27</v>
      </c>
      <c r="H4" s="10">
        <v>12000</v>
      </c>
      <c r="I4" s="10">
        <v>3600</v>
      </c>
      <c r="J4" s="10">
        <v>10400</v>
      </c>
    </row>
    <row r="5" spans="1:12" x14ac:dyDescent="0.3">
      <c r="A5" s="6" t="s">
        <v>13</v>
      </c>
      <c r="B5" s="6" t="s">
        <v>12</v>
      </c>
      <c r="C5" s="7">
        <v>43787</v>
      </c>
      <c r="D5" s="6" t="str">
        <f t="shared" ref="D5:D9" si="0">IF(YEAR($D$2-C5)-1900&gt;=10,"★",IF(YEAR($D$2-C5)-1900&gt;=5,"☆",""))</f>
        <v/>
      </c>
      <c r="F5" s="6" t="s">
        <v>28</v>
      </c>
      <c r="G5" s="6" t="s">
        <v>29</v>
      </c>
      <c r="H5" s="10">
        <v>21600</v>
      </c>
      <c r="I5" s="10">
        <v>9600</v>
      </c>
      <c r="J5" s="10">
        <v>20800</v>
      </c>
      <c r="L5" s="6" t="s">
        <v>8</v>
      </c>
    </row>
    <row r="6" spans="1:12" x14ac:dyDescent="0.3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30</v>
      </c>
      <c r="G6" s="6" t="s">
        <v>29</v>
      </c>
      <c r="H6" s="10">
        <v>14400</v>
      </c>
      <c r="I6" s="10">
        <v>3600</v>
      </c>
      <c r="J6" s="10">
        <v>12000</v>
      </c>
      <c r="L6" s="6" t="s">
        <v>29</v>
      </c>
    </row>
    <row r="7" spans="1:12" x14ac:dyDescent="0.3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31</v>
      </c>
      <c r="G7" s="6" t="s">
        <v>29</v>
      </c>
      <c r="H7" s="10">
        <v>15600</v>
      </c>
      <c r="I7" s="10">
        <v>6000</v>
      </c>
      <c r="J7" s="10">
        <v>14400</v>
      </c>
    </row>
    <row r="8" spans="1:12" x14ac:dyDescent="0.3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32</v>
      </c>
      <c r="G8" s="6" t="s">
        <v>27</v>
      </c>
      <c r="H8" s="10">
        <v>19200</v>
      </c>
      <c r="I8" s="10">
        <v>9600</v>
      </c>
      <c r="J8" s="10">
        <v>19200</v>
      </c>
      <c r="L8" s="9" t="s">
        <v>33</v>
      </c>
    </row>
    <row r="9" spans="1:12" x14ac:dyDescent="0.3">
      <c r="A9" s="6" t="s">
        <v>19</v>
      </c>
      <c r="B9" s="6" t="s">
        <v>18</v>
      </c>
      <c r="C9" s="7">
        <v>44077</v>
      </c>
      <c r="D9" s="6" t="str">
        <f t="shared" si="0"/>
        <v/>
      </c>
      <c r="F9" s="6" t="s">
        <v>34</v>
      </c>
      <c r="G9" s="6" t="s">
        <v>27</v>
      </c>
      <c r="H9" s="10">
        <v>13200</v>
      </c>
      <c r="I9" s="10">
        <v>3600</v>
      </c>
      <c r="J9" s="10">
        <v>11200</v>
      </c>
      <c r="L9" s="10">
        <f>ROUND(DAVERAGE(F2:J9,J2,L5:L6),-2)</f>
        <v>15700</v>
      </c>
    </row>
    <row r="11" spans="1:12" x14ac:dyDescent="0.3">
      <c r="A11" s="4" t="s">
        <v>211</v>
      </c>
      <c r="B11" s="5" t="s">
        <v>212</v>
      </c>
      <c r="F11" s="4" t="s">
        <v>35</v>
      </c>
      <c r="G11" s="5" t="s">
        <v>36</v>
      </c>
    </row>
    <row r="12" spans="1:12" x14ac:dyDescent="0.3">
      <c r="A12" s="6" t="s">
        <v>214</v>
      </c>
      <c r="B12" s="6" t="s">
        <v>209</v>
      </c>
      <c r="C12" s="6" t="s">
        <v>210</v>
      </c>
      <c r="D12" s="9" t="s">
        <v>213</v>
      </c>
      <c r="F12" s="6" t="s">
        <v>37</v>
      </c>
      <c r="G12" s="6" t="s">
        <v>38</v>
      </c>
      <c r="H12" s="6" t="s">
        <v>39</v>
      </c>
      <c r="I12" s="9" t="s">
        <v>40</v>
      </c>
    </row>
    <row r="13" spans="1:12" x14ac:dyDescent="0.3">
      <c r="A13" s="6" t="s">
        <v>215</v>
      </c>
      <c r="B13" s="13">
        <v>0.54722222222222217</v>
      </c>
      <c r="C13" s="13">
        <v>0.61388888888888882</v>
      </c>
      <c r="D13" s="32" t="str">
        <f>IF(HOUR(C13-B13)&amp;MINUTE(C13-B13)&gt;"30",HOUR(C13-B13)+1&amp;MINUTE(C13-B13),HOUR(C13-B13)&amp;MINUTE(C13-B13))</f>
        <v>136</v>
      </c>
      <c r="F13" s="6" t="s">
        <v>41</v>
      </c>
      <c r="G13" s="6" t="s">
        <v>42</v>
      </c>
      <c r="H13" s="6">
        <v>45</v>
      </c>
      <c r="I13" s="10">
        <f>H13*VLOOKUP(RIGHT(F13,1),$F$24:$H$28,3,FALSE)</f>
        <v>135000</v>
      </c>
    </row>
    <row r="14" spans="1:12" x14ac:dyDescent="0.3">
      <c r="A14" s="6" t="s">
        <v>216</v>
      </c>
      <c r="B14" s="13">
        <v>0.55694444444444446</v>
      </c>
      <c r="C14" s="13">
        <v>0.6743055555555556</v>
      </c>
      <c r="D14" s="13" t="str">
        <f t="shared" ref="D14:D20" si="1">IF(HOUR(C14-B14)&amp;MINUTE(C14-B14)&gt;30,HOUR(C14-B14)+1&amp;MINUTE(C14-B14),"")</f>
        <v>349</v>
      </c>
      <c r="F14" s="6" t="s">
        <v>43</v>
      </c>
      <c r="G14" s="6" t="s">
        <v>44</v>
      </c>
      <c r="H14" s="6">
        <v>89</v>
      </c>
      <c r="I14" s="10">
        <f t="shared" ref="I14:I20" si="2">H14*VLOOKUP(RIGHT(F14,1),$F$24:$H$28,3,FALSE)</f>
        <v>400500</v>
      </c>
    </row>
    <row r="15" spans="1:12" x14ac:dyDescent="0.3">
      <c r="A15" s="6" t="s">
        <v>217</v>
      </c>
      <c r="B15" s="13">
        <v>0.56666666666666665</v>
      </c>
      <c r="C15" s="13">
        <v>0.64513888888888882</v>
      </c>
      <c r="D15" s="13" t="str">
        <f t="shared" si="1"/>
        <v>253</v>
      </c>
      <c r="F15" s="6" t="s">
        <v>45</v>
      </c>
      <c r="G15" s="6" t="s">
        <v>46</v>
      </c>
      <c r="H15" s="6">
        <v>230</v>
      </c>
      <c r="I15" s="10">
        <f t="shared" si="2"/>
        <v>345000</v>
      </c>
    </row>
    <row r="16" spans="1:12" x14ac:dyDescent="0.3">
      <c r="A16" s="6" t="s">
        <v>218</v>
      </c>
      <c r="B16" s="13">
        <v>0.59097222222222223</v>
      </c>
      <c r="C16" s="13">
        <v>0.68125000000000002</v>
      </c>
      <c r="D16" s="13" t="str">
        <f t="shared" si="1"/>
        <v>310</v>
      </c>
      <c r="F16" s="6" t="s">
        <v>47</v>
      </c>
      <c r="G16" s="6" t="s">
        <v>48</v>
      </c>
      <c r="H16" s="6">
        <v>30</v>
      </c>
      <c r="I16" s="10">
        <f t="shared" si="2"/>
        <v>168000</v>
      </c>
    </row>
    <row r="17" spans="1:9" x14ac:dyDescent="0.3">
      <c r="A17" s="6" t="s">
        <v>219</v>
      </c>
      <c r="B17" s="13">
        <v>0.60625000000000007</v>
      </c>
      <c r="C17" s="13">
        <v>0.66527777777777775</v>
      </c>
      <c r="D17" s="13" t="str">
        <f t="shared" si="1"/>
        <v>225</v>
      </c>
      <c r="F17" s="6" t="s">
        <v>49</v>
      </c>
      <c r="G17" s="6" t="s">
        <v>42</v>
      </c>
      <c r="H17" s="6">
        <v>120</v>
      </c>
      <c r="I17" s="10">
        <f t="shared" si="2"/>
        <v>360000</v>
      </c>
    </row>
    <row r="18" spans="1:9" x14ac:dyDescent="0.3">
      <c r="A18" s="6" t="s">
        <v>220</v>
      </c>
      <c r="B18" s="13">
        <v>0.61527777777777781</v>
      </c>
      <c r="C18" s="13">
        <v>0.6694444444444444</v>
      </c>
      <c r="D18" s="13" t="str">
        <f t="shared" si="1"/>
        <v>218</v>
      </c>
      <c r="F18" s="6" t="s">
        <v>50</v>
      </c>
      <c r="G18" s="6" t="s">
        <v>51</v>
      </c>
      <c r="H18" s="6">
        <v>120</v>
      </c>
      <c r="I18" s="10">
        <f t="shared" si="2"/>
        <v>384000</v>
      </c>
    </row>
    <row r="19" spans="1:9" x14ac:dyDescent="0.3">
      <c r="A19" s="6" t="s">
        <v>221</v>
      </c>
      <c r="B19" s="13">
        <v>0.64097222222222217</v>
      </c>
      <c r="C19" s="13">
        <v>0.73819444444444438</v>
      </c>
      <c r="D19" s="13" t="str">
        <f t="shared" si="1"/>
        <v>320</v>
      </c>
      <c r="F19" s="6" t="s">
        <v>52</v>
      </c>
      <c r="G19" s="6" t="s">
        <v>44</v>
      </c>
      <c r="H19" s="6">
        <v>125</v>
      </c>
      <c r="I19" s="10">
        <f t="shared" si="2"/>
        <v>562500</v>
      </c>
    </row>
    <row r="20" spans="1:9" x14ac:dyDescent="0.3">
      <c r="A20" s="6" t="s">
        <v>222</v>
      </c>
      <c r="B20" s="13">
        <v>0.64513888888888882</v>
      </c>
      <c r="C20" s="13">
        <v>0.68541666666666667</v>
      </c>
      <c r="D20" s="13" t="str">
        <f t="shared" si="1"/>
        <v>158</v>
      </c>
      <c r="F20" s="6" t="s">
        <v>53</v>
      </c>
      <c r="G20" s="6" t="s">
        <v>46</v>
      </c>
      <c r="H20" s="6">
        <v>60</v>
      </c>
      <c r="I20" s="10">
        <f t="shared" si="2"/>
        <v>90000</v>
      </c>
    </row>
    <row r="22" spans="1:9" x14ac:dyDescent="0.3">
      <c r="A22" s="4" t="s">
        <v>54</v>
      </c>
      <c r="B22" s="5" t="s">
        <v>55</v>
      </c>
      <c r="F22" s="16" t="s">
        <v>69</v>
      </c>
      <c r="G22" s="16"/>
      <c r="H22" s="16"/>
    </row>
    <row r="23" spans="1:9" x14ac:dyDescent="0.3">
      <c r="A23" s="6" t="s">
        <v>56</v>
      </c>
      <c r="B23" s="6" t="s">
        <v>57</v>
      </c>
      <c r="C23" s="6" t="s">
        <v>58</v>
      </c>
      <c r="D23" s="6" t="s">
        <v>40</v>
      </c>
      <c r="F23" s="6" t="s">
        <v>70</v>
      </c>
      <c r="G23" s="6" t="s">
        <v>38</v>
      </c>
      <c r="H23" s="6" t="s">
        <v>71</v>
      </c>
    </row>
    <row r="24" spans="1:9" x14ac:dyDescent="0.3">
      <c r="A24" s="6" t="s">
        <v>59</v>
      </c>
      <c r="B24" s="6" t="s">
        <v>60</v>
      </c>
      <c r="C24" s="6">
        <v>20</v>
      </c>
      <c r="D24" s="10">
        <v>240000</v>
      </c>
      <c r="F24" s="6" t="s">
        <v>72</v>
      </c>
      <c r="G24" s="6" t="s">
        <v>42</v>
      </c>
      <c r="H24" s="10">
        <v>3000</v>
      </c>
    </row>
    <row r="25" spans="1:9" x14ac:dyDescent="0.3">
      <c r="A25" s="6" t="s">
        <v>61</v>
      </c>
      <c r="B25" s="6" t="s">
        <v>62</v>
      </c>
      <c r="C25" s="6">
        <v>7</v>
      </c>
      <c r="D25" s="10">
        <v>84000</v>
      </c>
      <c r="F25" s="6" t="s">
        <v>73</v>
      </c>
      <c r="G25" s="6" t="s">
        <v>44</v>
      </c>
      <c r="H25" s="10">
        <v>4500</v>
      </c>
    </row>
    <row r="26" spans="1:9" x14ac:dyDescent="0.3">
      <c r="A26" s="6" t="s">
        <v>63</v>
      </c>
      <c r="B26" s="6" t="s">
        <v>64</v>
      </c>
      <c r="C26" s="6">
        <v>7</v>
      </c>
      <c r="D26" s="10">
        <v>80500</v>
      </c>
      <c r="F26" s="6" t="s">
        <v>74</v>
      </c>
      <c r="G26" s="6" t="s">
        <v>46</v>
      </c>
      <c r="H26" s="10">
        <v>1500</v>
      </c>
    </row>
    <row r="27" spans="1:9" x14ac:dyDescent="0.3">
      <c r="A27" s="6" t="s">
        <v>59</v>
      </c>
      <c r="B27" s="6" t="s">
        <v>65</v>
      </c>
      <c r="C27" s="6">
        <v>12</v>
      </c>
      <c r="D27" s="10">
        <v>300000</v>
      </c>
      <c r="F27" s="6" t="s">
        <v>75</v>
      </c>
      <c r="G27" s="6" t="s">
        <v>48</v>
      </c>
      <c r="H27" s="10">
        <v>5600</v>
      </c>
    </row>
    <row r="28" spans="1:9" x14ac:dyDescent="0.3">
      <c r="A28" s="6" t="s">
        <v>63</v>
      </c>
      <c r="B28" s="6" t="s">
        <v>66</v>
      </c>
      <c r="C28" s="6">
        <v>12</v>
      </c>
      <c r="D28" s="10">
        <v>150000</v>
      </c>
      <c r="F28" s="6" t="s">
        <v>76</v>
      </c>
      <c r="G28" s="6" t="s">
        <v>51</v>
      </c>
      <c r="H28" s="10">
        <v>3200</v>
      </c>
    </row>
    <row r="29" spans="1:9" x14ac:dyDescent="0.3">
      <c r="A29" s="6" t="s">
        <v>61</v>
      </c>
      <c r="B29" s="6" t="s">
        <v>64</v>
      </c>
      <c r="C29" s="6">
        <v>7</v>
      </c>
      <c r="D29" s="10">
        <v>80500</v>
      </c>
    </row>
    <row r="30" spans="1:9" x14ac:dyDescent="0.3">
      <c r="A30" s="6" t="s">
        <v>63</v>
      </c>
      <c r="B30" s="6" t="s">
        <v>67</v>
      </c>
      <c r="C30" s="6">
        <v>15</v>
      </c>
      <c r="D30" s="10">
        <v>278250</v>
      </c>
    </row>
    <row r="32" spans="1:9" x14ac:dyDescent="0.3">
      <c r="A32" s="15" t="s">
        <v>68</v>
      </c>
      <c r="B32" s="15"/>
      <c r="C32" s="15"/>
      <c r="D32" s="11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topLeftCell="A10" workbookViewId="0">
      <selection activeCell="E8" sqref="E8"/>
    </sheetView>
  </sheetViews>
  <sheetFormatPr defaultRowHeight="16.5" outlineLevelRow="3" x14ac:dyDescent="0.3"/>
  <sheetData>
    <row r="1" spans="1:6" ht="20.25" x14ac:dyDescent="0.3">
      <c r="A1" s="14" t="s">
        <v>115</v>
      </c>
      <c r="B1" s="14"/>
      <c r="C1" s="14"/>
      <c r="D1" s="14"/>
      <c r="E1" s="14"/>
      <c r="F1" s="14"/>
    </row>
    <row r="3" spans="1:6" x14ac:dyDescent="0.3">
      <c r="A3" s="6" t="s">
        <v>116</v>
      </c>
      <c r="B3" s="6" t="s">
        <v>77</v>
      </c>
      <c r="C3" s="6" t="s">
        <v>226</v>
      </c>
      <c r="D3" s="6" t="s">
        <v>242</v>
      </c>
      <c r="E3" s="6" t="s">
        <v>117</v>
      </c>
      <c r="F3" s="6" t="s">
        <v>118</v>
      </c>
    </row>
    <row r="4" spans="1:6" outlineLevel="3" x14ac:dyDescent="0.3">
      <c r="A4" s="6">
        <v>3111</v>
      </c>
      <c r="B4" s="6" t="s">
        <v>89</v>
      </c>
      <c r="C4" s="6" t="s">
        <v>87</v>
      </c>
      <c r="D4" s="6" t="s">
        <v>90</v>
      </c>
      <c r="E4" s="10">
        <v>46200</v>
      </c>
      <c r="F4" s="10">
        <v>45000</v>
      </c>
    </row>
    <row r="5" spans="1:6" outlineLevel="3" x14ac:dyDescent="0.3">
      <c r="A5" s="6">
        <v>3114</v>
      </c>
      <c r="B5" s="6" t="s">
        <v>94</v>
      </c>
      <c r="C5" s="6" t="s">
        <v>92</v>
      </c>
      <c r="D5" s="6" t="s">
        <v>90</v>
      </c>
      <c r="E5" s="10">
        <v>62500</v>
      </c>
      <c r="F5" s="10">
        <v>65000</v>
      </c>
    </row>
    <row r="6" spans="1:6" outlineLevel="3" x14ac:dyDescent="0.3">
      <c r="A6" s="6">
        <v>3112</v>
      </c>
      <c r="B6" s="6" t="s">
        <v>124</v>
      </c>
      <c r="C6" s="6" t="s">
        <v>92</v>
      </c>
      <c r="D6" s="6" t="s">
        <v>90</v>
      </c>
      <c r="E6" s="10">
        <v>56800</v>
      </c>
      <c r="F6" s="10">
        <v>60000</v>
      </c>
    </row>
    <row r="7" spans="1:6" outlineLevel="3" x14ac:dyDescent="0.3">
      <c r="A7" s="6">
        <v>3113</v>
      </c>
      <c r="B7" s="6" t="s">
        <v>127</v>
      </c>
      <c r="C7" s="6" t="s">
        <v>92</v>
      </c>
      <c r="D7" s="6" t="s">
        <v>90</v>
      </c>
      <c r="E7" s="10">
        <v>46330</v>
      </c>
      <c r="F7" s="10">
        <v>55000</v>
      </c>
    </row>
    <row r="8" spans="1:6" outlineLevel="2" x14ac:dyDescent="0.3">
      <c r="A8" s="6"/>
      <c r="B8" s="6"/>
      <c r="C8" s="6"/>
      <c r="D8" s="23" t="s">
        <v>251</v>
      </c>
      <c r="E8" s="10">
        <f>SUBTOTAL(5,E4:E7)</f>
        <v>46200</v>
      </c>
      <c r="F8" s="10">
        <f>SUBTOTAL(5,F4:F7)</f>
        <v>45000</v>
      </c>
    </row>
    <row r="9" spans="1:6" outlineLevel="1" x14ac:dyDescent="0.3">
      <c r="A9" s="6"/>
      <c r="B9" s="6"/>
      <c r="C9" s="6"/>
      <c r="D9" s="22" t="s">
        <v>247</v>
      </c>
      <c r="E9" s="10">
        <f>SUBTOTAL(9,E4:E7)</f>
        <v>211830</v>
      </c>
      <c r="F9" s="10">
        <f>SUBTOTAL(9,F4:F7)</f>
        <v>225000</v>
      </c>
    </row>
    <row r="10" spans="1:6" outlineLevel="3" x14ac:dyDescent="0.3">
      <c r="A10" s="6">
        <v>3214</v>
      </c>
      <c r="B10" s="6" t="s">
        <v>119</v>
      </c>
      <c r="C10" s="6" t="s">
        <v>92</v>
      </c>
      <c r="D10" s="6" t="s">
        <v>120</v>
      </c>
      <c r="E10" s="10">
        <v>12500</v>
      </c>
      <c r="F10" s="10">
        <v>21000</v>
      </c>
    </row>
    <row r="11" spans="1:6" outlineLevel="3" x14ac:dyDescent="0.3">
      <c r="A11" s="6">
        <v>3211</v>
      </c>
      <c r="B11" s="6" t="s">
        <v>123</v>
      </c>
      <c r="C11" s="6" t="s">
        <v>87</v>
      </c>
      <c r="D11" s="6" t="s">
        <v>120</v>
      </c>
      <c r="E11" s="10">
        <v>45600</v>
      </c>
      <c r="F11" s="10">
        <v>43000</v>
      </c>
    </row>
    <row r="12" spans="1:6" outlineLevel="3" x14ac:dyDescent="0.3">
      <c r="A12" s="6">
        <v>3212</v>
      </c>
      <c r="B12" s="6" t="s">
        <v>125</v>
      </c>
      <c r="C12" s="6" t="s">
        <v>92</v>
      </c>
      <c r="D12" s="6" t="s">
        <v>120</v>
      </c>
      <c r="E12" s="10">
        <v>35200</v>
      </c>
      <c r="F12" s="10">
        <v>35000</v>
      </c>
    </row>
    <row r="13" spans="1:6" outlineLevel="3" x14ac:dyDescent="0.3">
      <c r="A13" s="6">
        <v>3213</v>
      </c>
      <c r="B13" s="6" t="s">
        <v>129</v>
      </c>
      <c r="C13" s="6" t="s">
        <v>92</v>
      </c>
      <c r="D13" s="6" t="s">
        <v>120</v>
      </c>
      <c r="E13" s="10">
        <v>64250</v>
      </c>
      <c r="F13" s="10">
        <v>56000</v>
      </c>
    </row>
    <row r="14" spans="1:6" outlineLevel="2" x14ac:dyDescent="0.3">
      <c r="A14" s="6"/>
      <c r="B14" s="6"/>
      <c r="C14" s="6"/>
      <c r="D14" s="23" t="s">
        <v>252</v>
      </c>
      <c r="E14" s="10">
        <f>SUBTOTAL(5,E10:E13)</f>
        <v>12500</v>
      </c>
      <c r="F14" s="10">
        <f>SUBTOTAL(5,F10:F13)</f>
        <v>21000</v>
      </c>
    </row>
    <row r="15" spans="1:6" outlineLevel="1" x14ac:dyDescent="0.3">
      <c r="A15" s="6"/>
      <c r="B15" s="6"/>
      <c r="C15" s="6"/>
      <c r="D15" s="23" t="s">
        <v>248</v>
      </c>
      <c r="E15" s="10">
        <f>SUBTOTAL(9,E10:E13)</f>
        <v>157550</v>
      </c>
      <c r="F15" s="10">
        <f>SUBTOTAL(9,F10:F13)</f>
        <v>155000</v>
      </c>
    </row>
    <row r="16" spans="1:6" outlineLevel="3" x14ac:dyDescent="0.3">
      <c r="A16" s="6">
        <v>3312</v>
      </c>
      <c r="B16" s="6" t="s">
        <v>121</v>
      </c>
      <c r="C16" s="6" t="s">
        <v>87</v>
      </c>
      <c r="D16" s="6" t="s">
        <v>122</v>
      </c>
      <c r="E16" s="10">
        <v>32560</v>
      </c>
      <c r="F16" s="10">
        <v>33000</v>
      </c>
    </row>
    <row r="17" spans="1:6" outlineLevel="3" x14ac:dyDescent="0.3">
      <c r="A17" s="6">
        <v>3311</v>
      </c>
      <c r="B17" s="6" t="s">
        <v>126</v>
      </c>
      <c r="C17" s="6" t="s">
        <v>87</v>
      </c>
      <c r="D17" s="6" t="s">
        <v>122</v>
      </c>
      <c r="E17" s="10">
        <v>58000</v>
      </c>
      <c r="F17" s="10">
        <v>60000</v>
      </c>
    </row>
    <row r="18" spans="1:6" outlineLevel="3" x14ac:dyDescent="0.3">
      <c r="A18" s="6">
        <v>3313</v>
      </c>
      <c r="B18" s="6" t="s">
        <v>128</v>
      </c>
      <c r="C18" s="6" t="s">
        <v>92</v>
      </c>
      <c r="D18" s="6" t="s">
        <v>122</v>
      </c>
      <c r="E18" s="10">
        <v>95620</v>
      </c>
      <c r="F18" s="10">
        <v>95480</v>
      </c>
    </row>
    <row r="19" spans="1:6" outlineLevel="3" x14ac:dyDescent="0.3">
      <c r="A19" s="6">
        <v>3314</v>
      </c>
      <c r="B19" s="6" t="s">
        <v>130</v>
      </c>
      <c r="C19" s="6" t="s">
        <v>92</v>
      </c>
      <c r="D19" s="6" t="s">
        <v>122</v>
      </c>
      <c r="E19" s="10">
        <v>32560</v>
      </c>
      <c r="F19" s="10">
        <v>32660</v>
      </c>
    </row>
    <row r="20" spans="1:6" outlineLevel="2" x14ac:dyDescent="0.3">
      <c r="A20" s="24"/>
      <c r="B20" s="24"/>
      <c r="C20" s="24"/>
      <c r="D20" s="26" t="s">
        <v>253</v>
      </c>
      <c r="E20" s="25">
        <f>SUBTOTAL(5,E16:E19)</f>
        <v>32560</v>
      </c>
      <c r="F20" s="25">
        <f>SUBTOTAL(5,F16:F19)</f>
        <v>32660</v>
      </c>
    </row>
    <row r="21" spans="1:6" outlineLevel="1" x14ac:dyDescent="0.3">
      <c r="A21" s="24"/>
      <c r="B21" s="24"/>
      <c r="C21" s="24"/>
      <c r="D21" s="26" t="s">
        <v>249</v>
      </c>
      <c r="E21" s="25">
        <f>SUBTOTAL(9,E16:E19)</f>
        <v>218740</v>
      </c>
      <c r="F21" s="25">
        <f>SUBTOTAL(9,F16:F19)</f>
        <v>221140</v>
      </c>
    </row>
    <row r="22" spans="1:6" x14ac:dyDescent="0.3">
      <c r="A22" s="24"/>
      <c r="B22" s="24"/>
      <c r="C22" s="24"/>
      <c r="D22" s="26" t="s">
        <v>254</v>
      </c>
      <c r="E22" s="25">
        <f>SUBTOTAL(5,E4:E19)</f>
        <v>12500</v>
      </c>
      <c r="F22" s="25">
        <f>SUBTOTAL(5,F4:F19)</f>
        <v>21000</v>
      </c>
    </row>
    <row r="23" spans="1:6" x14ac:dyDescent="0.3">
      <c r="A23" s="24"/>
      <c r="B23" s="24"/>
      <c r="C23" s="24"/>
      <c r="D23" s="26" t="s">
        <v>250</v>
      </c>
      <c r="E23" s="25">
        <f>SUBTOTAL(9,E4:E19)</f>
        <v>588120</v>
      </c>
      <c r="F23" s="25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K24"/>
  <sheetViews>
    <sheetView topLeftCell="A13" workbookViewId="0">
      <selection activeCell="B22" sqref="B22:K24"/>
    </sheetView>
  </sheetViews>
  <sheetFormatPr defaultRowHeight="16.5" x14ac:dyDescent="0.3"/>
  <cols>
    <col min="1" max="1" width="7.5" bestFit="1" customWidth="1"/>
    <col min="2" max="9" width="15.25" bestFit="1" customWidth="1"/>
    <col min="10" max="10" width="18" bestFit="1" customWidth="1"/>
    <col min="11" max="11" width="20.125" bestFit="1" customWidth="1"/>
  </cols>
  <sheetData>
    <row r="1" spans="1:8" ht="20.25" x14ac:dyDescent="0.3">
      <c r="A1" s="14" t="s">
        <v>131</v>
      </c>
      <c r="B1" s="14"/>
      <c r="C1" s="14"/>
      <c r="D1" s="14"/>
      <c r="E1" s="14"/>
      <c r="F1" s="14"/>
      <c r="G1" s="14"/>
      <c r="H1" s="14"/>
    </row>
    <row r="2" spans="1:8" x14ac:dyDescent="0.3">
      <c r="H2" s="8" t="s">
        <v>132</v>
      </c>
    </row>
    <row r="3" spans="1:8" x14ac:dyDescent="0.3">
      <c r="A3" s="6" t="s">
        <v>20</v>
      </c>
      <c r="B3" s="6" t="s">
        <v>78</v>
      </c>
      <c r="C3" s="6" t="s">
        <v>133</v>
      </c>
      <c r="D3" s="6" t="s">
        <v>134</v>
      </c>
      <c r="E3" s="6" t="s">
        <v>101</v>
      </c>
      <c r="F3" s="6" t="s">
        <v>135</v>
      </c>
      <c r="G3" s="6" t="s">
        <v>22</v>
      </c>
      <c r="H3" s="6" t="s">
        <v>136</v>
      </c>
    </row>
    <row r="4" spans="1:8" x14ac:dyDescent="0.3">
      <c r="A4" s="6" t="s">
        <v>137</v>
      </c>
      <c r="B4" s="6" t="s">
        <v>18</v>
      </c>
      <c r="C4" s="6" t="s">
        <v>105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3">
      <c r="A5" s="6" t="s">
        <v>138</v>
      </c>
      <c r="B5" s="6" t="s">
        <v>139</v>
      </c>
      <c r="C5" s="6" t="s">
        <v>92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3">
      <c r="A6" s="6" t="s">
        <v>140</v>
      </c>
      <c r="B6" s="6" t="s">
        <v>18</v>
      </c>
      <c r="C6" s="6" t="s">
        <v>92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3">
      <c r="A7" s="6" t="s">
        <v>141</v>
      </c>
      <c r="B7" s="6" t="s">
        <v>142</v>
      </c>
      <c r="C7" s="6" t="s">
        <v>87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3">
      <c r="A8" s="6" t="s">
        <v>143</v>
      </c>
      <c r="B8" s="6" t="s">
        <v>139</v>
      </c>
      <c r="C8" s="6" t="s">
        <v>105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3">
      <c r="A9" s="6" t="s">
        <v>144</v>
      </c>
      <c r="B9" s="6" t="s">
        <v>18</v>
      </c>
      <c r="C9" s="6" t="s">
        <v>107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3">
      <c r="A10" s="6" t="s">
        <v>145</v>
      </c>
      <c r="B10" s="6" t="s">
        <v>142</v>
      </c>
      <c r="C10" s="6" t="s">
        <v>105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3">
      <c r="A11" s="6" t="s">
        <v>146</v>
      </c>
      <c r="B11" s="6" t="s">
        <v>139</v>
      </c>
      <c r="C11" s="6" t="s">
        <v>87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3">
      <c r="A12" s="6" t="s">
        <v>147</v>
      </c>
      <c r="B12" s="6" t="s">
        <v>18</v>
      </c>
      <c r="C12" s="6" t="s">
        <v>87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3">
      <c r="A13" s="6" t="s">
        <v>148</v>
      </c>
      <c r="B13" s="6" t="s">
        <v>142</v>
      </c>
      <c r="C13" s="6" t="s">
        <v>107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3">
      <c r="A14" s="6" t="s">
        <v>149</v>
      </c>
      <c r="B14" s="6" t="s">
        <v>142</v>
      </c>
      <c r="C14" s="6" t="s">
        <v>92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3">
      <c r="A15" s="6" t="s">
        <v>150</v>
      </c>
      <c r="B15" s="6" t="s">
        <v>139</v>
      </c>
      <c r="C15" s="6" t="s">
        <v>107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11" x14ac:dyDescent="0.3">
      <c r="A17" s="27" t="s">
        <v>20</v>
      </c>
      <c r="B17" t="s">
        <v>255</v>
      </c>
    </row>
    <row r="19" spans="1:11" x14ac:dyDescent="0.3">
      <c r="B19" s="27" t="s">
        <v>133</v>
      </c>
      <c r="C19" s="27" t="s">
        <v>260</v>
      </c>
    </row>
    <row r="20" spans="1:11" x14ac:dyDescent="0.3">
      <c r="B20" t="s">
        <v>107</v>
      </c>
      <c r="D20" t="s">
        <v>87</v>
      </c>
      <c r="F20" t="s">
        <v>105</v>
      </c>
      <c r="H20" t="s">
        <v>92</v>
      </c>
      <c r="J20" t="s">
        <v>257</v>
      </c>
      <c r="K20" t="s">
        <v>258</v>
      </c>
    </row>
    <row r="21" spans="1:11" x14ac:dyDescent="0.3">
      <c r="A21" s="27" t="s">
        <v>78</v>
      </c>
      <c r="B21" t="s">
        <v>256</v>
      </c>
      <c r="C21" t="s">
        <v>259</v>
      </c>
      <c r="D21" t="s">
        <v>256</v>
      </c>
      <c r="E21" t="s">
        <v>259</v>
      </c>
      <c r="F21" t="s">
        <v>256</v>
      </c>
      <c r="G21" t="s">
        <v>259</v>
      </c>
      <c r="H21" t="s">
        <v>256</v>
      </c>
      <c r="I21" t="s">
        <v>259</v>
      </c>
    </row>
    <row r="22" spans="1:11" x14ac:dyDescent="0.3">
      <c r="A22" t="s">
        <v>18</v>
      </c>
      <c r="B22" s="29">
        <v>3800000</v>
      </c>
      <c r="C22" s="28">
        <v>4750000</v>
      </c>
      <c r="D22" s="29">
        <v>3200000</v>
      </c>
      <c r="E22" s="28">
        <v>3840000</v>
      </c>
      <c r="F22" s="29">
        <v>4650000</v>
      </c>
      <c r="G22" s="28">
        <v>6045000</v>
      </c>
      <c r="H22" s="29">
        <v>2650000</v>
      </c>
      <c r="I22" s="28">
        <v>3100500</v>
      </c>
      <c r="J22" s="29">
        <v>3575000</v>
      </c>
      <c r="K22" s="28">
        <v>3100500</v>
      </c>
    </row>
    <row r="23" spans="1:11" x14ac:dyDescent="0.3">
      <c r="A23" t="s">
        <v>142</v>
      </c>
      <c r="B23" s="29">
        <v>3800000</v>
      </c>
      <c r="C23" s="28">
        <v>4750000</v>
      </c>
      <c r="D23" s="29">
        <v>3200000</v>
      </c>
      <c r="E23" s="28">
        <v>3840000</v>
      </c>
      <c r="F23" s="29">
        <v>4650000</v>
      </c>
      <c r="G23" s="28">
        <v>6045000</v>
      </c>
      <c r="H23" s="29">
        <v>2650000</v>
      </c>
      <c r="I23" s="28">
        <v>3100500</v>
      </c>
      <c r="J23" s="29">
        <v>3575000</v>
      </c>
      <c r="K23" s="28">
        <v>3100500</v>
      </c>
    </row>
    <row r="24" spans="1:11" x14ac:dyDescent="0.3">
      <c r="A24" t="s">
        <v>139</v>
      </c>
      <c r="B24" s="29">
        <v>3800000</v>
      </c>
      <c r="C24" s="28">
        <v>4750000</v>
      </c>
      <c r="D24" s="29">
        <v>3200000</v>
      </c>
      <c r="E24" s="28">
        <v>3840000</v>
      </c>
      <c r="F24" s="29">
        <v>4650000</v>
      </c>
      <c r="G24" s="28">
        <v>6045000</v>
      </c>
      <c r="H24" s="29">
        <v>2650000</v>
      </c>
      <c r="I24" s="28">
        <v>3100500</v>
      </c>
      <c r="J24" s="29">
        <v>3575000</v>
      </c>
      <c r="K24" s="28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topLeftCell="A4" workbookViewId="0">
      <selection activeCell="A3" sqref="A3:G3"/>
    </sheetView>
  </sheetViews>
  <sheetFormatPr defaultRowHeight="16.5" x14ac:dyDescent="0.3"/>
  <cols>
    <col min="2" max="2" width="11" bestFit="1" customWidth="1"/>
    <col min="3" max="3" width="9.25" bestFit="1" customWidth="1"/>
    <col min="7" max="7" width="9.125" customWidth="1"/>
  </cols>
  <sheetData>
    <row r="1" spans="1:7" ht="20.25" x14ac:dyDescent="0.3">
      <c r="A1" s="14" t="s">
        <v>151</v>
      </c>
      <c r="B1" s="14"/>
      <c r="C1" s="14"/>
      <c r="D1" s="14"/>
      <c r="E1" s="14"/>
      <c r="F1" s="14"/>
      <c r="G1" s="14"/>
    </row>
    <row r="3" spans="1:7" x14ac:dyDescent="0.3">
      <c r="A3" s="30" t="s">
        <v>152</v>
      </c>
      <c r="B3" s="31" t="s">
        <v>38</v>
      </c>
      <c r="C3" s="31" t="s">
        <v>153</v>
      </c>
      <c r="D3" s="31" t="s">
        <v>154</v>
      </c>
      <c r="E3" s="31" t="s">
        <v>58</v>
      </c>
      <c r="F3" s="31" t="s">
        <v>155</v>
      </c>
      <c r="G3" s="31" t="s">
        <v>40</v>
      </c>
    </row>
    <row r="4" spans="1:7" x14ac:dyDescent="0.3">
      <c r="A4" s="6" t="s">
        <v>156</v>
      </c>
      <c r="B4" s="6" t="s">
        <v>157</v>
      </c>
      <c r="C4" s="6" t="s">
        <v>158</v>
      </c>
      <c r="D4" s="6" t="s">
        <v>159</v>
      </c>
      <c r="E4" s="6">
        <v>30</v>
      </c>
      <c r="F4" s="10">
        <v>10000</v>
      </c>
      <c r="G4" s="10">
        <f>E4*F4</f>
        <v>300000</v>
      </c>
    </row>
    <row r="5" spans="1:7" x14ac:dyDescent="0.3">
      <c r="A5" s="6" t="s">
        <v>160</v>
      </c>
      <c r="B5" s="6" t="s">
        <v>178</v>
      </c>
      <c r="C5" s="6" t="s">
        <v>179</v>
      </c>
      <c r="D5" s="6" t="s">
        <v>161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3">
      <c r="A6" s="6" t="s">
        <v>162</v>
      </c>
      <c r="B6" s="6" t="s">
        <v>163</v>
      </c>
      <c r="C6" s="6" t="s">
        <v>164</v>
      </c>
      <c r="D6" s="6" t="s">
        <v>165</v>
      </c>
      <c r="E6" s="6">
        <v>20</v>
      </c>
      <c r="F6" s="10">
        <v>2500</v>
      </c>
      <c r="G6" s="10">
        <f t="shared" si="0"/>
        <v>50000</v>
      </c>
    </row>
    <row r="7" spans="1:7" x14ac:dyDescent="0.3">
      <c r="A7" s="6" t="s">
        <v>166</v>
      </c>
      <c r="B7" s="6" t="s">
        <v>167</v>
      </c>
      <c r="C7" s="6" t="s">
        <v>168</v>
      </c>
      <c r="D7" s="6" t="s">
        <v>159</v>
      </c>
      <c r="E7" s="6">
        <v>50</v>
      </c>
      <c r="F7" s="10">
        <v>15000</v>
      </c>
      <c r="G7" s="10">
        <f t="shared" si="0"/>
        <v>750000</v>
      </c>
    </row>
    <row r="8" spans="1:7" x14ac:dyDescent="0.3">
      <c r="A8" s="6" t="s">
        <v>162</v>
      </c>
      <c r="B8" s="6" t="s">
        <v>0</v>
      </c>
      <c r="C8" s="6" t="s">
        <v>169</v>
      </c>
      <c r="D8" s="6" t="s">
        <v>165</v>
      </c>
      <c r="E8" s="6">
        <v>20</v>
      </c>
      <c r="F8" s="10">
        <v>2500</v>
      </c>
      <c r="G8" s="10">
        <f t="shared" si="0"/>
        <v>50000</v>
      </c>
    </row>
    <row r="9" spans="1:7" x14ac:dyDescent="0.3">
      <c r="A9" s="6" t="s">
        <v>170</v>
      </c>
      <c r="B9" s="6" t="s">
        <v>1</v>
      </c>
      <c r="C9" s="6" t="s">
        <v>180</v>
      </c>
      <c r="D9" s="6" t="s">
        <v>161</v>
      </c>
      <c r="E9" s="6">
        <v>20</v>
      </c>
      <c r="F9" s="10">
        <v>30000</v>
      </c>
      <c r="G9" s="10">
        <f t="shared" si="0"/>
        <v>600000</v>
      </c>
    </row>
    <row r="10" spans="1:7" x14ac:dyDescent="0.3">
      <c r="A10" s="6" t="s">
        <v>171</v>
      </c>
      <c r="B10" s="6" t="s">
        <v>3</v>
      </c>
      <c r="C10" s="6" t="s">
        <v>181</v>
      </c>
      <c r="D10" s="6" t="s">
        <v>165</v>
      </c>
      <c r="E10" s="6">
        <v>20</v>
      </c>
      <c r="F10" s="10">
        <v>3000</v>
      </c>
      <c r="G10" s="10">
        <f t="shared" si="0"/>
        <v>60000</v>
      </c>
    </row>
    <row r="11" spans="1:7" x14ac:dyDescent="0.3">
      <c r="A11" s="6" t="s">
        <v>172</v>
      </c>
      <c r="B11" s="6" t="s">
        <v>182</v>
      </c>
      <c r="C11" s="6" t="s">
        <v>183</v>
      </c>
      <c r="D11" s="6" t="s">
        <v>173</v>
      </c>
      <c r="E11" s="6">
        <v>200</v>
      </c>
      <c r="F11" s="10">
        <v>2000</v>
      </c>
      <c r="G11" s="10">
        <f t="shared" si="0"/>
        <v>400000</v>
      </c>
    </row>
    <row r="12" spans="1:7" x14ac:dyDescent="0.3">
      <c r="A12" s="6" t="s">
        <v>174</v>
      </c>
      <c r="B12" s="6" t="s">
        <v>184</v>
      </c>
      <c r="C12" s="6" t="s">
        <v>185</v>
      </c>
      <c r="D12" s="6" t="s">
        <v>159</v>
      </c>
      <c r="E12" s="6">
        <v>10</v>
      </c>
      <c r="F12" s="10">
        <v>3000</v>
      </c>
      <c r="G12" s="10">
        <f t="shared" si="0"/>
        <v>30000</v>
      </c>
    </row>
    <row r="13" spans="1:7" x14ac:dyDescent="0.3">
      <c r="A13" s="6" t="s">
        <v>175</v>
      </c>
      <c r="B13" s="6" t="s">
        <v>176</v>
      </c>
      <c r="C13" s="6" t="s">
        <v>177</v>
      </c>
      <c r="D13" s="6" t="s">
        <v>161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workbookViewId="0">
      <selection activeCell="J21" sqref="J21"/>
    </sheetView>
  </sheetViews>
  <sheetFormatPr defaultRowHeight="16.5" x14ac:dyDescent="0.3"/>
  <sheetData>
    <row r="1" spans="1:7" ht="20.25" x14ac:dyDescent="0.3">
      <c r="A1" s="14" t="s">
        <v>186</v>
      </c>
      <c r="B1" s="14"/>
      <c r="C1" s="14"/>
      <c r="D1" s="14"/>
      <c r="E1" s="14"/>
      <c r="F1" s="14"/>
      <c r="G1" s="14"/>
    </row>
    <row r="3" spans="1:7" x14ac:dyDescent="0.3">
      <c r="A3" s="6" t="s">
        <v>187</v>
      </c>
      <c r="B3" s="6" t="s">
        <v>20</v>
      </c>
      <c r="C3" s="6" t="s">
        <v>188</v>
      </c>
      <c r="D3" s="6" t="s">
        <v>189</v>
      </c>
      <c r="E3" s="6" t="s">
        <v>190</v>
      </c>
      <c r="F3" s="6" t="s">
        <v>191</v>
      </c>
      <c r="G3" s="6" t="s">
        <v>192</v>
      </c>
    </row>
    <row r="4" spans="1:7" x14ac:dyDescent="0.3">
      <c r="A4" s="6" t="s">
        <v>193</v>
      </c>
      <c r="B4" s="6" t="s">
        <v>194</v>
      </c>
      <c r="C4" s="6" t="s">
        <v>195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3">
      <c r="A5" s="6" t="s">
        <v>196</v>
      </c>
      <c r="B5" s="6" t="s">
        <v>197</v>
      </c>
      <c r="C5" s="6" t="s">
        <v>198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3">
      <c r="A6" s="6" t="s">
        <v>199</v>
      </c>
      <c r="B6" s="6" t="s">
        <v>200</v>
      </c>
      <c r="C6" s="6" t="s">
        <v>198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3">
      <c r="A7" s="6" t="s">
        <v>201</v>
      </c>
      <c r="B7" s="6" t="s">
        <v>202</v>
      </c>
      <c r="C7" s="6" t="s">
        <v>198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3">
      <c r="A8" s="6" t="s">
        <v>203</v>
      </c>
      <c r="B8" s="6" t="s">
        <v>204</v>
      </c>
      <c r="C8" s="6" t="s">
        <v>198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3">
      <c r="A9" s="6" t="s">
        <v>205</v>
      </c>
      <c r="B9" s="6" t="s">
        <v>206</v>
      </c>
      <c r="C9" s="6" t="s">
        <v>195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3">
      <c r="A10" s="6" t="s">
        <v>207</v>
      </c>
      <c r="B10" s="6" t="s">
        <v>208</v>
      </c>
      <c r="C10" s="6" t="s">
        <v>195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Windows 사용자</cp:lastModifiedBy>
  <dcterms:created xsi:type="dcterms:W3CDTF">2023-04-27T08:01:32Z</dcterms:created>
  <dcterms:modified xsi:type="dcterms:W3CDTF">2025-11-06T06:10:37Z</dcterms:modified>
</cp:coreProperties>
</file>