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 codeName="현재_통합_문서" hidePivotFieldList="1"/>
  <mc:AlternateContent xmlns:mc="http://schemas.openxmlformats.org/markup-compatibility/2006">
    <mc:Choice Requires="x15">
      <x15ac:absPath xmlns:x15ac="http://schemas.microsoft.com/office/spreadsheetml/2010/11/ac" url="C:\Users\USER\Desktop\2025 기본서_컴활2급실기\길벗컴활2급\04 실전모의고사\"/>
    </mc:Choice>
  </mc:AlternateContent>
  <bookViews>
    <workbookView xWindow="0" yWindow="0" windowWidth="23040" windowHeight="9288" tabRatio="749" activeTab="7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'기본작업-3'!$A$1:$H$13</definedName>
    <definedName name="_xlnm.Criteria" localSheetId="2">'기본작업-3'!$A$16:$C$17</definedName>
    <definedName name="_xlnm.Extract" localSheetId="2">'기본작업-3'!$A$20:$H$20</definedName>
  </definedNames>
  <calcPr calcId="152511"/>
  <pivotCaches>
    <pivotCache cacheId="1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4" l="1"/>
  <c r="D5" i="4"/>
  <c r="D6" i="4"/>
  <c r="D7" i="4"/>
  <c r="D8" i="4"/>
  <c r="D9" i="4"/>
  <c r="D4" i="4"/>
  <c r="D13" i="4"/>
  <c r="I14" i="4"/>
  <c r="I15" i="4"/>
  <c r="I16" i="4"/>
  <c r="I17" i="4"/>
  <c r="I18" i="4"/>
  <c r="I19" i="4"/>
  <c r="I20" i="4"/>
  <c r="I13" i="4"/>
  <c r="L9" i="4"/>
  <c r="G5" i="7"/>
  <c r="G6" i="7"/>
  <c r="G7" i="7"/>
  <c r="G8" i="7"/>
  <c r="G9" i="7"/>
  <c r="G10" i="7"/>
  <c r="G11" i="7"/>
  <c r="G12" i="7"/>
  <c r="G13" i="7"/>
  <c r="G4" i="7"/>
  <c r="F22" i="5"/>
  <c r="E22" i="5"/>
  <c r="F20" i="5"/>
  <c r="E20" i="5"/>
  <c r="F14" i="5"/>
  <c r="E14" i="5"/>
  <c r="F8" i="5"/>
  <c r="E8" i="5"/>
  <c r="F23" i="5"/>
  <c r="E23" i="5"/>
  <c r="F21" i="5"/>
  <c r="E21" i="5"/>
  <c r="F15" i="5"/>
  <c r="E15" i="5"/>
  <c r="F9" i="5"/>
  <c r="E9" i="5"/>
  <c r="H5" i="6" l="1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G5" i="6" l="1"/>
  <c r="G6" i="6"/>
  <c r="G7" i="6"/>
  <c r="G8" i="6"/>
  <c r="G9" i="6"/>
  <c r="G10" i="6"/>
  <c r="G11" i="6"/>
  <c r="G12" i="6"/>
  <c r="G13" i="6"/>
  <c r="G14" i="6"/>
  <c r="G15" i="6"/>
  <c r="G4" i="6"/>
  <c r="F5" i="3"/>
  <c r="G5" i="3"/>
  <c r="F6" i="3"/>
  <c r="G6" i="3"/>
  <c r="F7" i="3"/>
  <c r="G7" i="3"/>
  <c r="F8" i="3"/>
  <c r="G8" i="3"/>
  <c r="F9" i="3"/>
  <c r="G9" i="3"/>
  <c r="H9" i="3" s="1"/>
  <c r="F10" i="3"/>
  <c r="G10" i="3"/>
  <c r="F11" i="3"/>
  <c r="G11" i="3"/>
  <c r="F12" i="3"/>
  <c r="G12" i="3"/>
  <c r="F13" i="3"/>
  <c r="G13" i="3"/>
  <c r="H13" i="3" s="1"/>
  <c r="G4" i="3"/>
  <c r="F4" i="3"/>
  <c r="H4" i="3" s="1"/>
  <c r="H12" i="3" l="1"/>
  <c r="H10" i="3"/>
  <c r="H8" i="3"/>
  <c r="H6" i="3"/>
  <c r="H11" i="3"/>
  <c r="H7" i="3"/>
  <c r="H5" i="3"/>
</calcChain>
</file>

<file path=xl/comments1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</text>
    </comment>
  </commentList>
</comments>
</file>

<file path=xl/sharedStrings.xml><?xml version="1.0" encoding="utf-8"?>
<sst xmlns="http://schemas.openxmlformats.org/spreadsheetml/2006/main" count="439" uniqueCount="286">
  <si>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</si>
  <si>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</si>
  <si>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</si>
  <si>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</si>
  <si>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</si>
  <si>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</si>
  <si>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</si>
  <si>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</si>
  <si>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</si>
  <si>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</si>
  <si>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</si>
  <si>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</si>
  <si>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</si>
  <si>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</si>
  <si>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</si>
  <si>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</si>
  <si>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</si>
  <si>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</si>
  <si>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</si>
  <si>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</si>
  <si>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</si>
  <si>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</si>
  <si>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</si>
  <si>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</si>
  <si>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</si>
  <si>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</si>
  <si>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</si>
  <si>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</si>
  <si>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</si>
  <si>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</si>
  <si>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</si>
  <si>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</si>
  <si>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</si>
  <si>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</si>
  <si>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</si>
  <si>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</si>
  <si>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</si>
  <si>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</si>
  <si>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</si>
  <si>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</si>
  <si>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</si>
  <si>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</si>
  <si>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</si>
  <si>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</si>
  <si>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</si>
  <si>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</si>
  <si>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</si>
  <si>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</si>
  <si>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</si>
  <si>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</si>
  <si>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</si>
  <si>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</si>
  <si>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</si>
  <si>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</si>
  <si>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</si>
  <si>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</si>
  <si>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</si>
  <si>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</si>
  <si>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</si>
  <si>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</si>
  <si>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</si>
  <si>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</si>
  <si>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</si>
  <si>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</si>
  <si>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</si>
  <si>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</si>
  <si>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</si>
  <si>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</si>
  <si>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</si>
  <si>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</si>
  <si>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</si>
  <si>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</si>
  <si>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</si>
  <si>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</si>
  <si>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</si>
  <si>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</si>
  <si>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</si>
  <si>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</si>
  <si>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</si>
  <si>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</si>
  <si>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</si>
  <si>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</si>
  <si>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</si>
  <si>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</si>
  <si>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</si>
  <si>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</si>
  <si>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</si>
  <si>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</si>
  <si>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</si>
  <si>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</si>
  <si>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</si>
  <si>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</si>
  <si>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</si>
  <si>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</si>
  <si>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</si>
  <si>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</si>
  <si>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</si>
  <si>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</si>
  <si>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</si>
  <si>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</si>
  <si>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</si>
  <si>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</si>
  <si>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</si>
  <si>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</si>
  <si>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</si>
  <si>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</si>
  <si>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</si>
  <si>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</si>
  <si>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</si>
  <si>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</si>
  <si>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</si>
  <si>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</si>
  <si>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</si>
  <si>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</si>
  <si>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</si>
  <si>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</si>
  <si>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</si>
  <si>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</si>
  <si>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</si>
  <si>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</si>
  <si>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</si>
  <si>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</si>
  <si>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</si>
  <si>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</si>
  <si>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</si>
  <si>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</si>
  <si>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</si>
  <si>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</si>
  <si>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</si>
  <si>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</si>
  <si>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</si>
  <si>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</si>
  <si>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</si>
  <si>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</si>
  <si>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</si>
  <si>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</si>
  <si>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</si>
  <si>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</si>
  <si>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</si>
  <si>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</si>
  <si>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</si>
  <si>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</si>
  <si>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</si>
  <si>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</si>
  <si>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</si>
  <si>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</si>
  <si>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</si>
  <si>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</si>
  <si>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</si>
  <si>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</si>
  <si>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</si>
  <si>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</si>
  <si>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</si>
  <si>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</si>
  <si>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</si>
  <si>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</si>
  <si>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</si>
  <si>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</si>
  <si>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</si>
  <si>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</si>
  <si>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</si>
  <si>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</si>
  <si>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</si>
  <si>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</si>
  <si>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</si>
  <si>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</si>
  <si>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</si>
  <si>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</si>
  <si>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</si>
  <si>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</si>
  <si>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</si>
  <si>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</si>
  <si>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</si>
  <si>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</si>
  <si>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</si>
  <si>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</si>
  <si>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</si>
  <si>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</si>
  <si>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</si>
  <si>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</si>
  <si>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</si>
  <si>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</si>
  <si>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</si>
  <si>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</si>
  <si>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</si>
  <si>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</si>
  <si>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</si>
  <si>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</si>
  <si>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</si>
  <si>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</si>
  <si>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</si>
  <si>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</si>
  <si>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</si>
  <si>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</si>
  <si>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</si>
  <si>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</si>
  <si>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</si>
  <si>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</si>
  <si>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</si>
  <si>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</si>
  <si>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</si>
  <si>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</si>
  <si>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</si>
  <si>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</si>
  <si>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</si>
  <si>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</si>
  <si>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</si>
  <si>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</si>
  <si>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</si>
  <si>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</si>
  <si>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</si>
  <si>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</si>
  <si>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</si>
  <si>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</si>
  <si>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</si>
  <si>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</si>
  <si>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</si>
  <si>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</si>
  <si>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</si>
  <si>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</si>
  <si>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</si>
  <si>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</si>
  <si>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</si>
  <si>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</si>
  <si>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</si>
  <si>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</si>
  <si>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</si>
  <si>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</si>
  <si>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</si>
  <si>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</si>
  <si>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</si>
  <si>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</si>
  <si>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</si>
  <si>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</si>
  <si>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</si>
  <si>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</si>
  <si>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</si>
  <si>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</si>
  <si>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</si>
  <si>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</si>
  <si>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</si>
  <si>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</si>
  <si>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</si>
  <si>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</si>
  <si>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</si>
  <si>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판매일</t>
    <phoneticPr fontId="1" type="noConversion"/>
  </si>
  <si>
    <t>상품명</t>
    <phoneticPr fontId="1" type="noConversion"/>
  </si>
  <si>
    <t>볼펜</t>
    <phoneticPr fontId="1" type="noConversion"/>
  </si>
  <si>
    <t>네임펜</t>
    <phoneticPr fontId="1" type="noConversion"/>
  </si>
  <si>
    <t>포스트잇</t>
    <phoneticPr fontId="1" type="noConversion"/>
  </si>
  <si>
    <t>판매가</t>
    <phoneticPr fontId="1" type="noConversion"/>
  </si>
  <si>
    <t>상품코드</t>
    <phoneticPr fontId="1" type="noConversion"/>
  </si>
  <si>
    <t>Ball-100</t>
    <phoneticPr fontId="1" type="noConversion"/>
  </si>
  <si>
    <t>Ball-101</t>
  </si>
  <si>
    <t>Ball-102</t>
  </si>
  <si>
    <t>Name-a</t>
    <phoneticPr fontId="1" type="noConversion"/>
  </si>
  <si>
    <t>Name-b</t>
    <phoneticPr fontId="1" type="noConversion"/>
  </si>
  <si>
    <t>Post-ad</t>
    <phoneticPr fontId="1" type="noConversion"/>
  </si>
  <si>
    <t>매입수량</t>
    <phoneticPr fontId="1" type="noConversion"/>
  </si>
  <si>
    <t>매입처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</si>
  <si>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</si>
  <si>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</si>
  <si>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</si>
  <si>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</si>
  <si>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삼성상사</t>
    <phoneticPr fontId="1" type="noConversion"/>
  </si>
  <si>
    <t>현대상사</t>
    <phoneticPr fontId="1" type="noConversion"/>
  </si>
  <si>
    <t>★인사명부★</t>
    <phoneticPr fontId="1" type="noConversion"/>
  </si>
  <si>
    <t>퇴직금</t>
    <phoneticPr fontId="1" type="noConversion"/>
  </si>
  <si>
    <t>영업1부 요약</t>
  </si>
  <si>
    <t>영업2부 요약</t>
  </si>
  <si>
    <t>영업3부 요약</t>
  </si>
  <si>
    <t>총합계</t>
  </si>
  <si>
    <t>영업1부 최소값</t>
  </si>
  <si>
    <t>영업2부 최소값</t>
  </si>
  <si>
    <t>영업3부 최소값</t>
  </si>
  <si>
    <t>전체 최소값</t>
  </si>
  <si>
    <t>부서명</t>
    <phoneticPr fontId="1" type="noConversion"/>
  </si>
  <si>
    <t>관리부</t>
    <phoneticPr fontId="1" type="noConversion"/>
  </si>
  <si>
    <t>&gt;=50000</t>
    <phoneticPr fontId="1" type="noConversion"/>
  </si>
  <si>
    <t>퇴직금</t>
    <phoneticPr fontId="1" type="noConversion"/>
  </si>
  <si>
    <t>&lt;=80000</t>
    <phoneticPr fontId="1" type="noConversion"/>
  </si>
  <si>
    <t>&gt;=10000</t>
    <phoneticPr fontId="1" type="noConversion"/>
  </si>
  <si>
    <t>(모두)</t>
  </si>
  <si>
    <t>최소값 : 총급여액</t>
  </si>
  <si>
    <t>평균 : 기본급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</si>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</sst>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9" formatCode="m\/d\(aaa\)"/>
    <numFmt numFmtId="180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18"/>
      <color theme="1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80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7687232"/>
        <c:axId val="1867680704"/>
      </c:barChart>
      <c:catAx>
        <c:axId val="186768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67680704"/>
        <c:crosses val="autoZero"/>
        <c:auto val="1"/>
        <c:lblAlgn val="ctr"/>
        <c:lblOffset val="100"/>
        <c:noMultiLvlLbl val="0"/>
      </c:catAx>
      <c:valAx>
        <c:axId val="186768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676872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14</xdr:row>
          <xdr:rowOff>83820</xdr:rowOff>
        </xdr:from>
        <xdr:to>
          <xdr:col>3</xdr:col>
          <xdr:colOff>548640</xdr:colOff>
          <xdr:row>15</xdr:row>
          <xdr:rowOff>137160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106680</xdr:colOff>
      <xdr:row>14</xdr:row>
      <xdr:rowOff>76200</xdr:rowOff>
    </xdr:from>
    <xdr:to>
      <xdr:col>6</xdr:col>
      <xdr:colOff>525780</xdr:colOff>
      <xdr:row>15</xdr:row>
      <xdr:rowOff>129540</xdr:rowOff>
    </xdr:to>
    <xdr:sp macro="[0]!셀서식" textlink="">
      <xdr:nvSpPr>
        <xdr:cNvPr id="2" name="빗면 1"/>
        <xdr:cNvSpPr/>
      </xdr:nvSpPr>
      <xdr:spPr>
        <a:xfrm>
          <a:off x="2987040" y="3215640"/>
          <a:ext cx="1760220" cy="27432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629.880194675927" createdVersion="5" refreshedVersion="5" minRefreshableVersion="3" recordCount="12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3" cacheId="10" dataOnRows="1" applyNumberFormats="0" applyBorderFormats="0" applyFontFormats="0" applyPatternFormats="0" applyAlignmentFormats="0" applyWidthHeightFormats="1" dataCaption="값" updatedVersion="5" minRefreshableVersion="3" useAutoFormatting="1" rowGrandTotals="0" itemPrintTitles="1" createdVersion="5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1" baseItem="0" numFmtId="180"/>
    <dataField name="최소값 : 총급여액" fld="7" subtotal="min" baseField="1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"/>
  <sheetViews>
    <sheetView workbookViewId="0">
      <selection activeCell="F10" sqref="F10"/>
    </sheetView>
  </sheetViews>
  <sheetFormatPr defaultRowHeight="17.399999999999999" x14ac:dyDescent="0.4"/>
  <cols>
    <col min="1" max="1" width="10.8984375" bestFit="1" customWidth="1"/>
    <col min="4" max="4" width="9" bestFit="1" customWidth="1"/>
  </cols>
  <sheetData>
    <row r="1" spans="1:6" x14ac:dyDescent="0.4">
      <c r="A1" t="s">
        <v>2</v>
      </c>
    </row>
    <row r="3" spans="1:6" x14ac:dyDescent="0.4">
      <c r="A3" s="1" t="s">
        <v>245</v>
      </c>
      <c r="B3" s="1" t="s">
        <v>246</v>
      </c>
      <c r="C3" s="1" t="s">
        <v>250</v>
      </c>
      <c r="D3" s="1" t="s">
        <v>251</v>
      </c>
      <c r="E3" s="1" t="s">
        <v>258</v>
      </c>
      <c r="F3" s="1" t="s">
        <v>259</v>
      </c>
    </row>
    <row r="4" spans="1:6" x14ac:dyDescent="0.4">
      <c r="A4" s="2">
        <v>45575</v>
      </c>
      <c r="B4" s="1" t="s">
        <v>247</v>
      </c>
      <c r="C4" s="3">
        <v>1240</v>
      </c>
      <c r="D4" s="1" t="s">
        <v>252</v>
      </c>
      <c r="E4" s="1">
        <v>10</v>
      </c>
      <c r="F4" s="1" t="s">
        <v>260</v>
      </c>
    </row>
    <row r="5" spans="1:6" x14ac:dyDescent="0.4">
      <c r="A5" s="2">
        <v>45576</v>
      </c>
      <c r="B5" s="14" t="s">
        <v>247</v>
      </c>
      <c r="C5" s="3">
        <v>2450</v>
      </c>
      <c r="D5" s="14" t="s">
        <v>253</v>
      </c>
      <c r="E5" s="1">
        <v>20</v>
      </c>
      <c r="F5" s="1" t="s">
        <v>261</v>
      </c>
    </row>
    <row r="6" spans="1:6" x14ac:dyDescent="0.4">
      <c r="A6" s="2">
        <v>45577</v>
      </c>
      <c r="B6" s="14" t="s">
        <v>247</v>
      </c>
      <c r="C6" s="3">
        <v>1400</v>
      </c>
      <c r="D6" s="14" t="s">
        <v>254</v>
      </c>
      <c r="E6" s="1">
        <v>35</v>
      </c>
      <c r="F6" s="1" t="s">
        <v>262</v>
      </c>
    </row>
    <row r="7" spans="1:6" x14ac:dyDescent="0.4">
      <c r="A7" s="2">
        <v>45591</v>
      </c>
      <c r="B7" s="1" t="s">
        <v>248</v>
      </c>
      <c r="C7" s="3">
        <v>2300</v>
      </c>
      <c r="D7" s="1" t="s">
        <v>255</v>
      </c>
      <c r="E7" s="1">
        <v>5</v>
      </c>
      <c r="F7" s="1" t="s">
        <v>263</v>
      </c>
    </row>
    <row r="8" spans="1:6" x14ac:dyDescent="0.4">
      <c r="A8" s="2">
        <v>45592</v>
      </c>
      <c r="B8" s="14" t="s">
        <v>248</v>
      </c>
      <c r="C8" s="3">
        <v>1500</v>
      </c>
      <c r="D8" s="14" t="s">
        <v>256</v>
      </c>
      <c r="E8" s="1">
        <v>11</v>
      </c>
      <c r="F8" s="1" t="s">
        <v>264</v>
      </c>
    </row>
    <row r="9" spans="1:6" x14ac:dyDescent="0.4">
      <c r="A9" s="2">
        <v>45593</v>
      </c>
      <c r="B9" s="1" t="s">
        <v>249</v>
      </c>
      <c r="C9" s="3">
        <v>1670</v>
      </c>
      <c r="D9" s="1" t="s">
        <v>257</v>
      </c>
      <c r="E9" s="1">
        <v>30</v>
      </c>
      <c r="F9" s="1" t="s">
        <v>265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16"/>
  <sheetViews>
    <sheetView workbookViewId="0">
      <selection activeCell="F22" sqref="F22"/>
    </sheetView>
  </sheetViews>
  <sheetFormatPr defaultRowHeight="17.399999999999999" x14ac:dyDescent="0.4"/>
  <cols>
    <col min="1" max="1" width="10.69921875" bestFit="1" customWidth="1"/>
    <col min="6" max="6" width="10.69921875" bestFit="1" customWidth="1"/>
  </cols>
  <sheetData>
    <row r="1" spans="1:6" ht="29.4" x14ac:dyDescent="0.4">
      <c r="A1" s="18" t="s">
        <v>266</v>
      </c>
      <c r="B1" s="18"/>
      <c r="C1" s="18"/>
      <c r="D1" s="18"/>
      <c r="E1" s="18"/>
      <c r="F1" s="18"/>
    </row>
    <row r="2" spans="1:6" ht="19.95" customHeight="1" x14ac:dyDescent="0.4">
      <c r="E2" s="1" t="s">
        <v>243</v>
      </c>
      <c r="F2" s="19">
        <v>45528</v>
      </c>
    </row>
    <row r="3" spans="1:6" x14ac:dyDescent="0.4">
      <c r="A3" s="20" t="s">
        <v>225</v>
      </c>
      <c r="B3" s="20" t="s">
        <v>226</v>
      </c>
      <c r="C3" s="20" t="s">
        <v>227</v>
      </c>
      <c r="D3" s="20" t="s">
        <v>228</v>
      </c>
      <c r="E3" s="20" t="s">
        <v>81</v>
      </c>
      <c r="F3" s="20" t="s">
        <v>82</v>
      </c>
    </row>
    <row r="4" spans="1:6" x14ac:dyDescent="0.4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 x14ac:dyDescent="0.4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 x14ac:dyDescent="0.4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 x14ac:dyDescent="0.4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 x14ac:dyDescent="0.4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 x14ac:dyDescent="0.4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 x14ac:dyDescent="0.4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 x14ac:dyDescent="0.4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 x14ac:dyDescent="0.4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 x14ac:dyDescent="0.4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 x14ac:dyDescent="0.4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 x14ac:dyDescent="0.4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 x14ac:dyDescent="0.4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20"/>
  <sheetViews>
    <sheetView topLeftCell="A4" workbookViewId="0">
      <selection activeCell="L18" sqref="L18"/>
    </sheetView>
  </sheetViews>
  <sheetFormatPr defaultRowHeight="17.399999999999999" x14ac:dyDescent="0.4"/>
  <cols>
    <col min="2" max="2" width="10.3984375" bestFit="1" customWidth="1"/>
  </cols>
  <sheetData>
    <row r="1" spans="1:8" ht="21" x14ac:dyDescent="0.4">
      <c r="A1" s="15" t="s">
        <v>100</v>
      </c>
      <c r="B1" s="15"/>
      <c r="C1" s="15"/>
      <c r="D1" s="15"/>
      <c r="E1" s="15"/>
      <c r="F1" s="15"/>
      <c r="G1" s="15"/>
      <c r="H1" s="15"/>
    </row>
    <row r="2" spans="1:8" x14ac:dyDescent="0.4">
      <c r="H2" s="8" t="s">
        <v>101</v>
      </c>
    </row>
    <row r="3" spans="1:8" x14ac:dyDescent="0.4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 x14ac:dyDescent="0.4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4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4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4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4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4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4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4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4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4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4">
      <c r="A16" s="21" t="s">
        <v>267</v>
      </c>
      <c r="B16" s="21" t="s">
        <v>279</v>
      </c>
      <c r="C16" s="21" t="s">
        <v>240</v>
      </c>
    </row>
    <row r="17" spans="1:8" x14ac:dyDescent="0.4">
      <c r="A17" s="21" t="s">
        <v>278</v>
      </c>
      <c r="B17" s="21" t="s">
        <v>280</v>
      </c>
      <c r="C17" s="21" t="s">
        <v>281</v>
      </c>
    </row>
    <row r="20" spans="1:8" ht="21" x14ac:dyDescent="0.4">
      <c r="A20" s="15" t="s">
        <v>100</v>
      </c>
      <c r="B20" s="15"/>
      <c r="C20" s="15"/>
      <c r="D20" s="15"/>
      <c r="E20" s="15"/>
      <c r="F20" s="15"/>
      <c r="G20" s="15"/>
      <c r="H20" s="15"/>
    </row>
  </sheetData>
  <mergeCells count="2">
    <mergeCell ref="A1:H1"/>
    <mergeCell ref="A20:H2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32"/>
  <sheetViews>
    <sheetView topLeftCell="A19" workbookViewId="0">
      <selection activeCell="G34" sqref="G34"/>
    </sheetView>
  </sheetViews>
  <sheetFormatPr defaultRowHeight="17.399999999999999" x14ac:dyDescent="0.4"/>
  <cols>
    <col min="1" max="1" width="10.3984375" bestFit="1" customWidth="1"/>
    <col min="2" max="2" width="9.5" customWidth="1"/>
    <col min="3" max="4" width="10.69921875" bestFit="1" customWidth="1"/>
    <col min="5" max="5" width="5.59765625" customWidth="1"/>
    <col min="9" max="9" width="9.09765625" bestFit="1" customWidth="1"/>
    <col min="11" max="11" width="2.59765625" customWidth="1"/>
    <col min="12" max="12" width="11.59765625" bestFit="1" customWidth="1"/>
  </cols>
  <sheetData>
    <row r="1" spans="1:12" x14ac:dyDescent="0.4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4">
      <c r="C2" s="8" t="s">
        <v>6</v>
      </c>
      <c r="D2" s="2">
        <v>45413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4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4">
      <c r="A4" s="6" t="s">
        <v>11</v>
      </c>
      <c r="B4" s="6" t="s">
        <v>12</v>
      </c>
      <c r="C4" s="7">
        <v>42453</v>
      </c>
      <c r="D4" s="6" t="str">
        <f>IF(YEAR($D$2)-YEAR(C4)&gt;=10,"★",IF(YEAR($D$2)-YEAR(C4)&gt;=5,"☆",""))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4">
      <c r="A5" s="6" t="s">
        <v>13</v>
      </c>
      <c r="B5" s="6" t="s">
        <v>12</v>
      </c>
      <c r="C5" s="7">
        <v>43787</v>
      </c>
      <c r="D5" s="6" t="str">
        <f t="shared" ref="D5:D9" si="0">IF(YEAR($D$2)-YEAR(C5)&gt;=10,"★",IF(YEAR($D$2)-YEAR(C5)&gt;=5,"☆",""))</f>
        <v>☆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276</v>
      </c>
    </row>
    <row r="6" spans="1:12" x14ac:dyDescent="0.4">
      <c r="A6" s="6" t="s">
        <v>14</v>
      </c>
      <c r="B6" s="6" t="s">
        <v>15</v>
      </c>
      <c r="C6" s="7">
        <v>40307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277</v>
      </c>
    </row>
    <row r="7" spans="1:12" x14ac:dyDescent="0.4">
      <c r="A7" s="6" t="s">
        <v>16</v>
      </c>
      <c r="B7" s="6" t="s">
        <v>15</v>
      </c>
      <c r="C7" s="7">
        <v>41569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4">
      <c r="A8" s="6" t="s">
        <v>17</v>
      </c>
      <c r="B8" s="6" t="s">
        <v>18</v>
      </c>
      <c r="C8" s="7">
        <v>43258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4">
      <c r="A9" s="6" t="s">
        <v>19</v>
      </c>
      <c r="B9" s="6" t="s">
        <v>18</v>
      </c>
      <c r="C9" s="7">
        <v>44077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ROUND(DAVERAGE(F2:J9,5,L5:L6),-2)</f>
        <v>15700</v>
      </c>
    </row>
    <row r="11" spans="1:12" x14ac:dyDescent="0.4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 x14ac:dyDescent="0.4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4">
      <c r="A13" s="6" t="s">
        <v>217</v>
      </c>
      <c r="B13" s="13">
        <v>0.54722222222222217</v>
      </c>
      <c r="C13" s="13">
        <v>0.61388888888888882</v>
      </c>
      <c r="D13" s="13" t="str">
        <f>HOUR(C13)&amp;MINUTE(C13)</f>
        <v>1444</v>
      </c>
      <c r="F13" s="6" t="s">
        <v>43</v>
      </c>
      <c r="G13" s="6" t="s">
        <v>44</v>
      </c>
      <c r="H13" s="6">
        <v>45</v>
      </c>
      <c r="I13" s="10">
        <f>VLOOKUP(RIGHT($F13,1),$F$23:$H$28,3,FALSE)*H13</f>
        <v>135000</v>
      </c>
    </row>
    <row r="14" spans="1:12" x14ac:dyDescent="0.4">
      <c r="A14" s="6" t="s">
        <v>218</v>
      </c>
      <c r="B14" s="13">
        <v>0.55694444444444446</v>
      </c>
      <c r="C14" s="13">
        <v>0.6743055555555556</v>
      </c>
      <c r="D14" s="6"/>
      <c r="F14" s="6" t="s">
        <v>45</v>
      </c>
      <c r="G14" s="6" t="s">
        <v>46</v>
      </c>
      <c r="H14" s="6">
        <v>89</v>
      </c>
      <c r="I14" s="10">
        <f t="shared" ref="I14:I20" si="1">VLOOKUP(RIGHT($F14,1),$F$23:$H$28,3,FALSE)*H14</f>
        <v>400500</v>
      </c>
    </row>
    <row r="15" spans="1:12" x14ac:dyDescent="0.4">
      <c r="A15" s="6" t="s">
        <v>219</v>
      </c>
      <c r="B15" s="13">
        <v>0.56666666666666665</v>
      </c>
      <c r="C15" s="13">
        <v>0.64513888888888882</v>
      </c>
      <c r="D15" s="6"/>
      <c r="F15" s="6" t="s">
        <v>47</v>
      </c>
      <c r="G15" s="6" t="s">
        <v>48</v>
      </c>
      <c r="H15" s="6">
        <v>230</v>
      </c>
      <c r="I15" s="10">
        <f t="shared" si="1"/>
        <v>345000</v>
      </c>
    </row>
    <row r="16" spans="1:12" x14ac:dyDescent="0.4">
      <c r="A16" s="6" t="s">
        <v>220</v>
      </c>
      <c r="B16" s="13">
        <v>0.59097222222222223</v>
      </c>
      <c r="C16" s="13">
        <v>0.68125000000000002</v>
      </c>
      <c r="D16" s="6"/>
      <c r="F16" s="6" t="s">
        <v>49</v>
      </c>
      <c r="G16" s="6" t="s">
        <v>50</v>
      </c>
      <c r="H16" s="6">
        <v>30</v>
      </c>
      <c r="I16" s="10">
        <f t="shared" si="1"/>
        <v>168000</v>
      </c>
    </row>
    <row r="17" spans="1:9" x14ac:dyDescent="0.4">
      <c r="A17" s="6" t="s">
        <v>221</v>
      </c>
      <c r="B17" s="13">
        <v>0.60625000000000007</v>
      </c>
      <c r="C17" s="13">
        <v>0.66527777777777775</v>
      </c>
      <c r="D17" s="6"/>
      <c r="F17" s="6" t="s">
        <v>51</v>
      </c>
      <c r="G17" s="6" t="s">
        <v>44</v>
      </c>
      <c r="H17" s="6">
        <v>120</v>
      </c>
      <c r="I17" s="10">
        <f t="shared" si="1"/>
        <v>360000</v>
      </c>
    </row>
    <row r="18" spans="1:9" x14ac:dyDescent="0.4">
      <c r="A18" s="6" t="s">
        <v>222</v>
      </c>
      <c r="B18" s="13">
        <v>0.61527777777777781</v>
      </c>
      <c r="C18" s="13">
        <v>0.6694444444444444</v>
      </c>
      <c r="D18" s="6"/>
      <c r="F18" s="6" t="s">
        <v>52</v>
      </c>
      <c r="G18" s="6" t="s">
        <v>53</v>
      </c>
      <c r="H18" s="6">
        <v>120</v>
      </c>
      <c r="I18" s="10">
        <f t="shared" si="1"/>
        <v>384000</v>
      </c>
    </row>
    <row r="19" spans="1:9" x14ac:dyDescent="0.4">
      <c r="A19" s="6" t="s">
        <v>223</v>
      </c>
      <c r="B19" s="13">
        <v>0.64097222222222217</v>
      </c>
      <c r="C19" s="13">
        <v>0.73819444444444438</v>
      </c>
      <c r="D19" s="6"/>
      <c r="F19" s="6" t="s">
        <v>54</v>
      </c>
      <c r="G19" s="6" t="s">
        <v>46</v>
      </c>
      <c r="H19" s="6">
        <v>125</v>
      </c>
      <c r="I19" s="10">
        <f t="shared" si="1"/>
        <v>562500</v>
      </c>
    </row>
    <row r="20" spans="1:9" x14ac:dyDescent="0.4">
      <c r="A20" s="6" t="s">
        <v>224</v>
      </c>
      <c r="B20" s="13">
        <v>0.64513888888888882</v>
      </c>
      <c r="C20" s="13">
        <v>0.68541666666666667</v>
      </c>
      <c r="D20" s="6"/>
      <c r="F20" s="6" t="s">
        <v>55</v>
      </c>
      <c r="G20" s="6" t="s">
        <v>48</v>
      </c>
      <c r="H20" s="6">
        <v>60</v>
      </c>
      <c r="I20" s="10">
        <f t="shared" si="1"/>
        <v>90000</v>
      </c>
    </row>
    <row r="22" spans="1:9" x14ac:dyDescent="0.4">
      <c r="A22" s="4" t="s">
        <v>56</v>
      </c>
      <c r="B22" s="5" t="s">
        <v>57</v>
      </c>
      <c r="F22" s="17" t="s">
        <v>71</v>
      </c>
      <c r="G22" s="17"/>
      <c r="H22" s="17"/>
    </row>
    <row r="23" spans="1:9" x14ac:dyDescent="0.4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4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4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4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4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4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4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4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4">
      <c r="A32" s="16" t="s">
        <v>70</v>
      </c>
      <c r="B32" s="16"/>
      <c r="C32" s="16"/>
      <c r="D32" s="11">
        <f ca="1">INT(SUMIF(A24:D30,A26,D24:D30)/COUNTIF(A24:D30,A26))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23"/>
  <sheetViews>
    <sheetView workbookViewId="0">
      <selection activeCell="L14" sqref="L14"/>
    </sheetView>
  </sheetViews>
  <sheetFormatPr defaultRowHeight="17.399999999999999" outlineLevelRow="3" x14ac:dyDescent="0.4"/>
  <cols>
    <col min="4" max="4" width="14.09765625" bestFit="1" customWidth="1"/>
  </cols>
  <sheetData>
    <row r="1" spans="1:6" ht="21" x14ac:dyDescent="0.4">
      <c r="A1" s="15" t="s">
        <v>117</v>
      </c>
      <c r="B1" s="15"/>
      <c r="C1" s="15"/>
      <c r="D1" s="15"/>
      <c r="E1" s="15"/>
      <c r="F1" s="15"/>
    </row>
    <row r="3" spans="1:6" x14ac:dyDescent="0.4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 x14ac:dyDescent="0.4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 x14ac:dyDescent="0.4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 x14ac:dyDescent="0.4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 x14ac:dyDescent="0.4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 x14ac:dyDescent="0.4">
      <c r="A8" s="6"/>
      <c r="B8" s="6"/>
      <c r="C8" s="6"/>
      <c r="D8" s="22" t="s">
        <v>272</v>
      </c>
      <c r="E8" s="10">
        <f>SUBTOTAL(5,E4:E7)</f>
        <v>46200</v>
      </c>
      <c r="F8" s="10">
        <f>SUBTOTAL(5,F4:F7)</f>
        <v>45000</v>
      </c>
    </row>
    <row r="9" spans="1:6" outlineLevel="1" x14ac:dyDescent="0.4">
      <c r="A9" s="6"/>
      <c r="B9" s="6"/>
      <c r="C9" s="6"/>
      <c r="D9" s="22" t="s">
        <v>268</v>
      </c>
      <c r="E9" s="10">
        <f>SUBTOTAL(9,E4:E7)</f>
        <v>211830</v>
      </c>
      <c r="F9" s="10">
        <f>SUBTOTAL(9,F4:F7)</f>
        <v>225000</v>
      </c>
    </row>
    <row r="10" spans="1:6" outlineLevel="3" x14ac:dyDescent="0.4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 x14ac:dyDescent="0.4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 x14ac:dyDescent="0.4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 x14ac:dyDescent="0.4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 x14ac:dyDescent="0.4">
      <c r="A14" s="6"/>
      <c r="B14" s="6"/>
      <c r="C14" s="6"/>
      <c r="D14" s="22" t="s">
        <v>273</v>
      </c>
      <c r="E14" s="10">
        <f>SUBTOTAL(5,E10:E13)</f>
        <v>12500</v>
      </c>
      <c r="F14" s="10">
        <f>SUBTOTAL(5,F10:F13)</f>
        <v>21000</v>
      </c>
    </row>
    <row r="15" spans="1:6" outlineLevel="1" x14ac:dyDescent="0.4">
      <c r="A15" s="6"/>
      <c r="B15" s="6"/>
      <c r="C15" s="6"/>
      <c r="D15" s="22" t="s">
        <v>269</v>
      </c>
      <c r="E15" s="10">
        <f>SUBTOTAL(9,E10:E13)</f>
        <v>157550</v>
      </c>
      <c r="F15" s="10">
        <f>SUBTOTAL(9,F10:F13)</f>
        <v>155000</v>
      </c>
    </row>
    <row r="16" spans="1:6" outlineLevel="3" x14ac:dyDescent="0.4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 x14ac:dyDescent="0.4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 x14ac:dyDescent="0.4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 x14ac:dyDescent="0.4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 x14ac:dyDescent="0.4">
      <c r="A20" s="23"/>
      <c r="B20" s="23"/>
      <c r="C20" s="23"/>
      <c r="D20" s="25" t="s">
        <v>274</v>
      </c>
      <c r="E20" s="24">
        <f>SUBTOTAL(5,E16:E19)</f>
        <v>32560</v>
      </c>
      <c r="F20" s="24">
        <f>SUBTOTAL(5,F16:F19)</f>
        <v>32660</v>
      </c>
    </row>
    <row r="21" spans="1:6" outlineLevel="1" x14ac:dyDescent="0.4">
      <c r="A21" s="23"/>
      <c r="B21" s="23"/>
      <c r="C21" s="23"/>
      <c r="D21" s="25" t="s">
        <v>270</v>
      </c>
      <c r="E21" s="24">
        <f>SUBTOTAL(9,E16:E19)</f>
        <v>218740</v>
      </c>
      <c r="F21" s="24">
        <f>SUBTOTAL(9,F16:F19)</f>
        <v>221140</v>
      </c>
    </row>
    <row r="22" spans="1:6" x14ac:dyDescent="0.4">
      <c r="A22" s="23"/>
      <c r="B22" s="23"/>
      <c r="C22" s="23"/>
      <c r="D22" s="25" t="s">
        <v>275</v>
      </c>
      <c r="E22" s="24">
        <f>SUBTOTAL(5,E4:E19)</f>
        <v>12500</v>
      </c>
      <c r="F22" s="24">
        <f>SUBTOTAL(5,F4:F19)</f>
        <v>21000</v>
      </c>
    </row>
    <row r="23" spans="1:6" x14ac:dyDescent="0.4">
      <c r="A23" s="23"/>
      <c r="B23" s="23"/>
      <c r="C23" s="23"/>
      <c r="D23" s="25" t="s">
        <v>271</v>
      </c>
      <c r="E23" s="24">
        <f>SUBTOTAL(9,E4:E19)</f>
        <v>588120</v>
      </c>
      <c r="F23" s="24">
        <f>SUBTOTAL(9,F4:F19)</f>
        <v>601140</v>
      </c>
    </row>
  </sheetData>
  <sortState ref="A4:F15">
    <sortCondition ref="D4:D1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9"/>
  <sheetViews>
    <sheetView workbookViewId="0">
      <selection activeCell="I19" sqref="I19"/>
    </sheetView>
  </sheetViews>
  <sheetFormatPr defaultRowHeight="17.399999999999999" x14ac:dyDescent="0.4"/>
  <cols>
    <col min="1" max="1" width="20.796875" customWidth="1"/>
    <col min="2" max="2" width="16.09765625" customWidth="1"/>
    <col min="3" max="4" width="9.796875" customWidth="1"/>
    <col min="5" max="5" width="10.69921875" bestFit="1" customWidth="1"/>
    <col min="6" max="6" width="9.796875" customWidth="1"/>
    <col min="7" max="7" width="10.69921875" bestFit="1" customWidth="1"/>
    <col min="8" max="8" width="12.296875" bestFit="1" customWidth="1"/>
    <col min="9" max="9" width="16.19921875" bestFit="1" customWidth="1"/>
    <col min="10" max="10" width="16.8984375" bestFit="1" customWidth="1"/>
    <col min="11" max="11" width="20.796875" bestFit="1" customWidth="1"/>
  </cols>
  <sheetData>
    <row r="1" spans="1:8" ht="21" x14ac:dyDescent="0.4">
      <c r="A1" s="15" t="s">
        <v>133</v>
      </c>
      <c r="B1" s="15"/>
      <c r="C1" s="15"/>
      <c r="D1" s="15"/>
      <c r="E1" s="15"/>
      <c r="F1" s="15"/>
      <c r="G1" s="15"/>
      <c r="H1" s="15"/>
    </row>
    <row r="2" spans="1:8" x14ac:dyDescent="0.4">
      <c r="H2" s="8" t="s">
        <v>134</v>
      </c>
    </row>
    <row r="3" spans="1:8" x14ac:dyDescent="0.4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4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4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4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4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4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4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4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4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4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4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4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4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 x14ac:dyDescent="0.4">
      <c r="A17" s="26" t="s">
        <v>22</v>
      </c>
      <c r="B17" t="s">
        <v>282</v>
      </c>
    </row>
    <row r="19" spans="1:7" x14ac:dyDescent="0.4">
      <c r="C19" s="26" t="s">
        <v>135</v>
      </c>
    </row>
    <row r="20" spans="1:7" x14ac:dyDescent="0.4">
      <c r="A20" s="26" t="s">
        <v>80</v>
      </c>
      <c r="B20" s="26" t="s">
        <v>285</v>
      </c>
      <c r="C20" t="s">
        <v>109</v>
      </c>
      <c r="D20" t="s">
        <v>89</v>
      </c>
      <c r="E20" t="s">
        <v>107</v>
      </c>
      <c r="F20" t="s">
        <v>94</v>
      </c>
      <c r="G20" t="s">
        <v>271</v>
      </c>
    </row>
    <row r="21" spans="1:7" x14ac:dyDescent="0.4">
      <c r="A21" t="s">
        <v>18</v>
      </c>
      <c r="C21" s="29"/>
      <c r="D21" s="29"/>
      <c r="E21" s="29"/>
      <c r="F21" s="29"/>
      <c r="G21" s="29"/>
    </row>
    <row r="22" spans="1:7" x14ac:dyDescent="0.4">
      <c r="B22" t="s">
        <v>284</v>
      </c>
      <c r="C22" s="29">
        <v>3800000</v>
      </c>
      <c r="D22" s="29">
        <v>3200000</v>
      </c>
      <c r="E22" s="29">
        <v>4650000</v>
      </c>
      <c r="F22" s="29">
        <v>2650000</v>
      </c>
      <c r="G22" s="29">
        <v>3575000</v>
      </c>
    </row>
    <row r="23" spans="1:7" x14ac:dyDescent="0.4">
      <c r="B23" t="s">
        <v>283</v>
      </c>
      <c r="C23" s="29">
        <v>4750000</v>
      </c>
      <c r="D23" s="29">
        <v>3840000</v>
      </c>
      <c r="E23" s="29">
        <v>6045000</v>
      </c>
      <c r="F23" s="29">
        <v>3100500</v>
      </c>
      <c r="G23" s="29">
        <v>3100500</v>
      </c>
    </row>
    <row r="24" spans="1:7" x14ac:dyDescent="0.4">
      <c r="A24" t="s">
        <v>144</v>
      </c>
      <c r="C24" s="29"/>
      <c r="D24" s="29"/>
      <c r="E24" s="29"/>
      <c r="F24" s="29"/>
      <c r="G24" s="29"/>
    </row>
    <row r="25" spans="1:7" x14ac:dyDescent="0.4">
      <c r="B25" t="s">
        <v>284</v>
      </c>
      <c r="C25" s="29">
        <v>3800000</v>
      </c>
      <c r="D25" s="29">
        <v>3200000</v>
      </c>
      <c r="E25" s="29">
        <v>4650000</v>
      </c>
      <c r="F25" s="29">
        <v>2650000</v>
      </c>
      <c r="G25" s="29">
        <v>3575000</v>
      </c>
    </row>
    <row r="26" spans="1:7" x14ac:dyDescent="0.4">
      <c r="B26" t="s">
        <v>283</v>
      </c>
      <c r="C26" s="29">
        <v>4750000</v>
      </c>
      <c r="D26" s="29">
        <v>3840000</v>
      </c>
      <c r="E26" s="29">
        <v>6045000</v>
      </c>
      <c r="F26" s="29">
        <v>3100500</v>
      </c>
      <c r="G26" s="29">
        <v>3100500</v>
      </c>
    </row>
    <row r="27" spans="1:7" x14ac:dyDescent="0.4">
      <c r="A27" t="s">
        <v>141</v>
      </c>
      <c r="C27" s="29"/>
      <c r="D27" s="29"/>
      <c r="E27" s="29"/>
      <c r="F27" s="29"/>
      <c r="G27" s="29"/>
    </row>
    <row r="28" spans="1:7" x14ac:dyDescent="0.4">
      <c r="B28" t="s">
        <v>284</v>
      </c>
      <c r="C28" s="29">
        <v>3800000</v>
      </c>
      <c r="D28" s="29">
        <v>3200000</v>
      </c>
      <c r="E28" s="29">
        <v>4650000</v>
      </c>
      <c r="F28" s="29">
        <v>2650000</v>
      </c>
      <c r="G28" s="29">
        <v>3575000</v>
      </c>
    </row>
    <row r="29" spans="1:7" x14ac:dyDescent="0.4">
      <c r="B29" t="s">
        <v>283</v>
      </c>
      <c r="C29" s="29">
        <v>4750000</v>
      </c>
      <c r="D29" s="29">
        <v>3840000</v>
      </c>
      <c r="E29" s="29">
        <v>6045000</v>
      </c>
      <c r="F29" s="29">
        <v>3100500</v>
      </c>
      <c r="G29" s="29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G13"/>
  <sheetViews>
    <sheetView workbookViewId="0">
      <selection activeCell="J16" sqref="J16"/>
    </sheetView>
  </sheetViews>
  <sheetFormatPr defaultRowHeight="17.399999999999999" x14ac:dyDescent="0.4"/>
  <cols>
    <col min="2" max="2" width="11" bestFit="1" customWidth="1"/>
    <col min="3" max="3" width="9.19921875" bestFit="1" customWidth="1"/>
    <col min="7" max="7" width="9.09765625" customWidth="1"/>
  </cols>
  <sheetData>
    <row r="1" spans="1:7" ht="21" x14ac:dyDescent="0.4">
      <c r="A1" s="15" t="s">
        <v>153</v>
      </c>
      <c r="B1" s="15"/>
      <c r="C1" s="15"/>
      <c r="D1" s="15"/>
      <c r="E1" s="15"/>
      <c r="F1" s="15"/>
      <c r="G1" s="15"/>
    </row>
    <row r="3" spans="1:7" x14ac:dyDescent="0.4">
      <c r="A3" s="27" t="s">
        <v>154</v>
      </c>
      <c r="B3" s="28" t="s">
        <v>40</v>
      </c>
      <c r="C3" s="28" t="s">
        <v>155</v>
      </c>
      <c r="D3" s="28" t="s">
        <v>156</v>
      </c>
      <c r="E3" s="28" t="s">
        <v>60</v>
      </c>
      <c r="F3" s="28" t="s">
        <v>157</v>
      </c>
      <c r="G3" s="28" t="s">
        <v>42</v>
      </c>
    </row>
    <row r="4" spans="1:7" x14ac:dyDescent="0.4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 x14ac:dyDescent="0.4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4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 x14ac:dyDescent="0.4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 x14ac:dyDescent="0.4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 x14ac:dyDescent="0.4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 x14ac:dyDescent="0.4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 x14ac:dyDescent="0.4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 x14ac:dyDescent="0.4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 x14ac:dyDescent="0.4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152400</xdr:colOff>
                    <xdr:row>14</xdr:row>
                    <xdr:rowOff>83820</xdr:rowOff>
                  </from>
                  <to>
                    <xdr:col>3</xdr:col>
                    <xdr:colOff>548640</xdr:colOff>
                    <xdr:row>15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10"/>
  <sheetViews>
    <sheetView tabSelected="1" topLeftCell="A7" workbookViewId="0">
      <selection activeCell="J25" sqref="J25"/>
    </sheetView>
  </sheetViews>
  <sheetFormatPr defaultRowHeight="17.399999999999999" x14ac:dyDescent="0.4"/>
  <sheetData>
    <row r="1" spans="1:7" ht="21" x14ac:dyDescent="0.4">
      <c r="A1" s="15" t="s">
        <v>188</v>
      </c>
      <c r="B1" s="15"/>
      <c r="C1" s="15"/>
      <c r="D1" s="15"/>
      <c r="E1" s="15"/>
      <c r="F1" s="15"/>
      <c r="G1" s="15"/>
    </row>
    <row r="3" spans="1:7" x14ac:dyDescent="0.4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 x14ac:dyDescent="0.4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4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4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4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4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4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4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2024-12-03T12:09:05Z</dcterms:modified>
</cp:coreProperties>
</file>