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pureu\Downloads\컴활 1급 자료\시나공 컴활2급 2\04 실전모의고사\"/>
    </mc:Choice>
  </mc:AlternateContent>
  <xr:revisionPtr revIDLastSave="0" documentId="13_ncr:1_{571B74A7-0517-4AC2-AE90-82C27487E1EE}" xr6:coauthVersionLast="47" xr6:coauthVersionMax="47" xr10:uidLastSave="{00000000-0000-0000-0000-000000000000}"/>
  <bookViews>
    <workbookView xWindow="-110" yWindow="-110" windowWidth="19420" windowHeight="10300" tabRatio="749" firstSheet="3" activeTab="4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13" i="7"/>
  <c r="G4" i="7"/>
  <c r="D32" i="4"/>
  <c r="I14" i="4"/>
  <c r="I15" i="4"/>
  <c r="I16" i="4"/>
  <c r="I17" i="4"/>
  <c r="I18" i="4"/>
  <c r="I19" i="4"/>
  <c r="I20" i="4"/>
  <c r="I13" i="4"/>
  <c r="D14" i="4"/>
  <c r="D15" i="4"/>
  <c r="D16" i="4"/>
  <c r="D17" i="4"/>
  <c r="D18" i="4"/>
  <c r="D19" i="4"/>
  <c r="D20" i="4"/>
  <c r="D13" i="4"/>
  <c r="L9" i="4"/>
  <c r="L6" i="4"/>
  <c r="L5" i="4"/>
  <c r="D5" i="4"/>
  <c r="D6" i="4"/>
  <c r="D7" i="4"/>
  <c r="D8" i="4"/>
  <c r="D9" i="4"/>
  <c r="D4" i="4"/>
  <c r="F22" i="5"/>
  <c r="F20" i="5"/>
  <c r="E20" i="5"/>
  <c r="F14" i="5"/>
  <c r="E14" i="5"/>
  <c r="F8" i="5"/>
  <c r="E8" i="5"/>
  <c r="E22" i="5" s="1"/>
  <c r="F21" i="5"/>
  <c r="E21" i="5"/>
  <c r="F15" i="5"/>
  <c r="E15" i="5"/>
  <c r="F9" i="5"/>
  <c r="F23" i="5" s="1"/>
  <c r="E9" i="5"/>
  <c r="E23" i="5" s="1"/>
  <c r="C16" i="3"/>
  <c r="B16" i="3"/>
  <c r="A16" i="3"/>
  <c r="H5" i="6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G5" i="6" l="1"/>
  <c r="G6" i="6"/>
  <c r="G7" i="6"/>
  <c r="G8" i="6"/>
  <c r="G9" i="6"/>
  <c r="G10" i="6"/>
  <c r="G11" i="6"/>
  <c r="G12" i="6"/>
  <c r="G13" i="6"/>
  <c r="G14" i="6"/>
  <c r="G15" i="6"/>
  <c r="G4" i="6"/>
  <c r="F5" i="3"/>
  <c r="H5" i="3" s="1"/>
  <c r="G5" i="3"/>
  <c r="F6" i="3"/>
  <c r="G6" i="3"/>
  <c r="H6" i="3"/>
  <c r="F7" i="3"/>
  <c r="H7" i="3" s="1"/>
  <c r="G7" i="3"/>
  <c r="F8" i="3"/>
  <c r="H8" i="3" s="1"/>
  <c r="G8" i="3"/>
  <c r="F9" i="3"/>
  <c r="G9" i="3"/>
  <c r="H9" i="3" s="1"/>
  <c r="F10" i="3"/>
  <c r="H10" i="3" s="1"/>
  <c r="G10" i="3"/>
  <c r="F11" i="3"/>
  <c r="H11" i="3" s="1"/>
  <c r="G11" i="3"/>
  <c r="F12" i="3"/>
  <c r="G12" i="3"/>
  <c r="H12" i="3"/>
  <c r="F13" i="3"/>
  <c r="G13" i="3"/>
  <c r="H13" i="3" s="1"/>
  <c r="H4" i="3"/>
  <c r="G4" i="3"/>
  <c r="F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김푸름</author>
  </authors>
  <commentList>
    <comment ref="E3" authorId="0" shapeId="0" xr:uid="{C061D233-110E-4665-AB7A-8D3606967F43}">
      <text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</text>
    </comment>
  </commentList>
</comments>
</file>

<file path=xl/sharedStrings.xml><?xml version="1.0" encoding="utf-8"?>
<sst xmlns="http://schemas.openxmlformats.org/spreadsheetml/2006/main" count="450" uniqueCount="277">
  <si>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</si>
  <si>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</si>
  <si>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</si>
  <si>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</si>
  <si>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</si>
  <si>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</si>
  <si>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</si>
  <si>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</si>
  <si>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</si>
  <si>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</si>
  <si>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</si>
  <si>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</si>
  <si>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</si>
  <si>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</si>
  <si>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</si>
  <si>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</si>
  <si>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</si>
  <si>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</si>
  <si>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</si>
  <si>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</si>
  <si>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</si>
  <si>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</si>
  <si>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</si>
  <si>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</si>
  <si>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</si>
  <si>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</si>
  <si>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</si>
  <si>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</si>
  <si>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</si>
  <si>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</si>
  <si>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</si>
  <si>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</si>
  <si>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</si>
  <si>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</si>
  <si>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</si>
  <si>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</si>
  <si>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</si>
  <si>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</si>
  <si>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</si>
  <si>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</si>
  <si>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</si>
  <si>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</si>
  <si>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</si>
  <si>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</si>
  <si>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</si>
  <si>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</si>
  <si>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</si>
  <si>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</si>
  <si>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</si>
  <si>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</si>
  <si>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</si>
  <si>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</si>
  <si>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</si>
  <si>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</si>
  <si>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</si>
  <si>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</si>
  <si>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</si>
  <si>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</si>
  <si>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</si>
  <si>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</si>
  <si>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</si>
  <si>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</si>
  <si>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</si>
  <si>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</si>
  <si>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</si>
  <si>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</si>
  <si>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</si>
  <si>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</si>
  <si>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</si>
  <si>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</si>
  <si>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</si>
  <si>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</si>
  <si>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</si>
  <si>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</si>
  <si>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</si>
  <si>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</si>
  <si>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</si>
  <si>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</si>
  <si>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</si>
  <si>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</si>
  <si>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</si>
  <si>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</si>
  <si>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</si>
  <si>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</si>
  <si>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</si>
  <si>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</si>
  <si>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</si>
  <si>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</si>
  <si>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</si>
  <si>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</si>
  <si>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</si>
  <si>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</si>
  <si>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</si>
  <si>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</si>
  <si>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</si>
  <si>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</si>
  <si>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</si>
  <si>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</si>
  <si>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</si>
  <si>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</si>
  <si>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</si>
  <si>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</si>
  <si>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</si>
  <si>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</si>
  <si>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</si>
  <si>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</si>
  <si>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</si>
  <si>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</si>
  <si>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</si>
  <si>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</si>
  <si>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</si>
  <si>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</si>
  <si>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</si>
  <si>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</si>
  <si>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</si>
  <si>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</si>
  <si>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</si>
  <si>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</si>
  <si>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</si>
  <si>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</si>
  <si>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</si>
  <si>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</si>
  <si>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</si>
  <si>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</si>
  <si>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</si>
  <si>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</si>
  <si>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</si>
  <si>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</si>
  <si>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</si>
  <si>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</si>
  <si>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</si>
  <si>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</si>
  <si>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</si>
  <si>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</si>
  <si>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</si>
  <si>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</si>
  <si>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</si>
  <si>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</si>
  <si>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</si>
  <si>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</si>
  <si>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</si>
  <si>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</si>
  <si>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</si>
  <si>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</si>
  <si>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</si>
  <si>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</si>
  <si>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</si>
  <si>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</si>
  <si>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</si>
  <si>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</si>
  <si>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</si>
  <si>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</si>
  <si>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</si>
  <si>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</si>
  <si>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</si>
  <si>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</si>
  <si>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</si>
  <si>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</si>
  <si>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</si>
  <si>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</si>
  <si>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</si>
  <si>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</si>
  <si>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</si>
  <si>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</si>
  <si>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</si>
  <si>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</si>
  <si>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</si>
  <si>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</si>
  <si>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</si>
  <si>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</si>
  <si>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</si>
  <si>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</si>
  <si>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</si>
  <si>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</si>
  <si>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</si>
  <si>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</si>
  <si>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</si>
  <si>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</si>
  <si>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</si>
  <si>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</si>
  <si>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</si>
  <si>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</si>
  <si>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</si>
  <si>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</si>
  <si>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</si>
  <si>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</si>
  <si>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</si>
  <si>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</si>
  <si>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</si>
  <si>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</si>
  <si>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</si>
  <si>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</si>
  <si>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</si>
  <si>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</si>
  <si>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</si>
  <si>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</si>
  <si>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</si>
  <si>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</si>
  <si>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</si>
  <si>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</si>
  <si>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</si>
  <si>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</si>
  <si>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</si>
  <si>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</si>
  <si>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</si>
  <si>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</si>
  <si>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</si>
  <si>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</si>
  <si>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</si>
  <si>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</si>
  <si>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</si>
  <si>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</si>
  <si>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</si>
  <si>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</si>
  <si>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</si>
  <si>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</si>
  <si>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</si>
  <si>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</si>
  <si>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</si>
  <si>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</si>
  <si>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</si>
  <si>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</si>
  <si>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</si>
  <si>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</si>
  <si>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</si>
  <si>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</si>
  <si>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</si>
  <si>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</si>
  <si>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</si>
  <si>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</si>
  <si>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</si>
  <si>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</si>
  <si>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</si>
  <si>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</si>
  <si>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</si>
  <si>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</si>
  <si>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</si>
  <si>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</si>
  <si>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</si>
  <si>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</si>
  <si>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</si>
  <si>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</si>
  <si>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</si>
  <si>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</si>
  <si>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</si>
  <si>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판매일</t>
    <phoneticPr fontId="1" type="noConversion"/>
  </si>
  <si>
    <t>상품명</t>
    <phoneticPr fontId="1" type="noConversion"/>
  </si>
  <si>
    <t>판매가</t>
    <phoneticPr fontId="1" type="noConversion"/>
  </si>
  <si>
    <t>상품코드</t>
    <phoneticPr fontId="1" type="noConversion"/>
  </si>
  <si>
    <t>매입수량</t>
    <phoneticPr fontId="1" type="noConversion"/>
  </si>
  <si>
    <t>매입처</t>
    <phoneticPr fontId="1" type="noConversion"/>
  </si>
  <si>
    <t>현대상사</t>
    <phoneticPr fontId="1" type="noConversion"/>
  </si>
  <si>
    <t>대림상사</t>
    <phoneticPr fontId="1" type="noConversion"/>
  </si>
  <si>
    <t>동아상사</t>
    <phoneticPr fontId="1" type="noConversion"/>
  </si>
  <si>
    <t>삼성상사</t>
    <phoneticPr fontId="1" type="noConversion"/>
  </si>
  <si>
    <t>Ball-100</t>
    <phoneticPr fontId="1" type="noConversion"/>
  </si>
  <si>
    <t>Ball-101</t>
  </si>
  <si>
    <t>Ball-102</t>
  </si>
  <si>
    <t>Name-a</t>
    <phoneticPr fontId="1" type="noConversion"/>
  </si>
  <si>
    <t>Name-b</t>
    <phoneticPr fontId="1" type="noConversion"/>
  </si>
  <si>
    <t>Post-ad</t>
    <phoneticPr fontId="1" type="noConversion"/>
  </si>
  <si>
    <t>★인사명부★</t>
    <phoneticPr fontId="1" type="noConversion"/>
  </si>
  <si>
    <t>&gt;=50000</t>
    <phoneticPr fontId="1" type="noConversion"/>
  </si>
  <si>
    <t>&lt;=80000</t>
    <phoneticPr fontId="1" type="noConversion"/>
  </si>
  <si>
    <t>&gt;=10000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</si>
  <si>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</si>
  <si>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</si>
  <si>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</si>
  <si>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</si>
  <si>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</si>
  <si>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</si>
  <si>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</si>
  <si>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</si>
  <si>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</si>
  <si>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평균 : 기본급</t>
  </si>
  <si>
    <t>최소 : 총급여액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</si>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</sst>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8" formatCode="m\/d\(aaa\)"/>
    <numFmt numFmtId="179" formatCode="#,##0_ 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Accounting"/>
      <sz val="18"/>
      <color theme="1"/>
      <name val="맑은 고딕"/>
      <family val="3"/>
      <charset val="129"/>
      <scheme val="maj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  <xf numFmtId="0" fontId="10" fillId="4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45-48A5-8156-DAF9050D87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45-48A5-8156-DAF9050D87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5-48A5-8156-DAF9050D8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6350</xdr:colOff>
          <xdr:row>14</xdr:row>
          <xdr:rowOff>6350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12700</xdr:colOff>
      <xdr:row>14</xdr:row>
      <xdr:rowOff>12700</xdr:rowOff>
    </xdr:from>
    <xdr:to>
      <xdr:col>6</xdr:col>
      <xdr:colOff>685800</xdr:colOff>
      <xdr:row>16</xdr:row>
      <xdr:rowOff>0</xdr:rowOff>
    </xdr:to>
    <xdr:sp macro="[0]!셀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06D570F1-1D22-3EAD-2D8F-EA45CA1B202E}"/>
            </a:ext>
          </a:extLst>
        </xdr:cNvPr>
        <xdr:cNvSpPr/>
      </xdr:nvSpPr>
      <xdr:spPr>
        <a:xfrm>
          <a:off x="2876550" y="3086100"/>
          <a:ext cx="19939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푸름" refreshedDate="45533.539278935183" createdVersion="8" refreshedVersion="8" minRefreshableVersion="3" recordCount="12" xr:uid="{81CCEC02-6DF5-42A7-885D-9218DC84C398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BF2B2B-6DD7-41C8-85F8-0A2053F5129C}" name="피벗 테이블1" cacheId="5" dataOnRows="1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>
  <location ref="A19:G29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0"/>
        <item x="3"/>
        <item x="2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기본급" fld="4" subtotal="average" baseField="1" baseItem="0" numFmtId="179"/>
    <dataField name="최소 : 총급여액" fld="7" subtotal="min" baseField="1" baseItem="2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B7" sqref="B7"/>
    </sheetView>
  </sheetViews>
  <sheetFormatPr defaultRowHeight="17" x14ac:dyDescent="0.45"/>
  <cols>
    <col min="1" max="1" width="10.75" bestFit="1" customWidth="1"/>
    <col min="4" max="4" width="9" bestFit="1" customWidth="1"/>
  </cols>
  <sheetData>
    <row r="1" spans="1:6" x14ac:dyDescent="0.45">
      <c r="A1" t="s">
        <v>2</v>
      </c>
    </row>
    <row r="3" spans="1:6" x14ac:dyDescent="0.45">
      <c r="A3" s="1" t="s">
        <v>245</v>
      </c>
      <c r="B3" s="1" t="s">
        <v>246</v>
      </c>
      <c r="C3" s="1" t="s">
        <v>247</v>
      </c>
      <c r="D3" s="1" t="s">
        <v>248</v>
      </c>
      <c r="E3" s="1" t="s">
        <v>249</v>
      </c>
      <c r="F3" s="1" t="s">
        <v>250</v>
      </c>
    </row>
    <row r="4" spans="1:6" x14ac:dyDescent="0.45">
      <c r="A4" s="2">
        <v>45209</v>
      </c>
      <c r="B4" s="1" t="s">
        <v>180</v>
      </c>
      <c r="C4" s="3">
        <v>1240</v>
      </c>
      <c r="D4" s="1" t="s">
        <v>255</v>
      </c>
      <c r="E4" s="1">
        <v>10</v>
      </c>
      <c r="F4" s="1" t="s">
        <v>251</v>
      </c>
    </row>
    <row r="5" spans="1:6" x14ac:dyDescent="0.45">
      <c r="A5" s="2">
        <v>45210</v>
      </c>
      <c r="B5" s="1" t="s">
        <v>180</v>
      </c>
      <c r="C5" s="3">
        <v>2450</v>
      </c>
      <c r="D5" s="1" t="s">
        <v>256</v>
      </c>
      <c r="E5" s="1">
        <v>20</v>
      </c>
      <c r="F5" s="1" t="s">
        <v>252</v>
      </c>
    </row>
    <row r="6" spans="1:6" x14ac:dyDescent="0.45">
      <c r="A6" s="2">
        <v>45211</v>
      </c>
      <c r="B6" s="1" t="s">
        <v>180</v>
      </c>
      <c r="C6" s="3">
        <v>1400</v>
      </c>
      <c r="D6" s="1" t="s">
        <v>257</v>
      </c>
      <c r="E6" s="1">
        <v>35</v>
      </c>
      <c r="F6" s="1" t="s">
        <v>253</v>
      </c>
    </row>
    <row r="7" spans="1:6" x14ac:dyDescent="0.45">
      <c r="A7" s="2">
        <v>45225</v>
      </c>
      <c r="B7" s="1" t="s">
        <v>1</v>
      </c>
      <c r="C7" s="3">
        <v>2300</v>
      </c>
      <c r="D7" s="1" t="s">
        <v>258</v>
      </c>
      <c r="E7" s="1">
        <v>5</v>
      </c>
      <c r="F7" s="1" t="s">
        <v>254</v>
      </c>
    </row>
    <row r="8" spans="1:6" x14ac:dyDescent="0.45">
      <c r="A8" s="2">
        <v>45226</v>
      </c>
      <c r="B8" s="1" t="s">
        <v>1</v>
      </c>
      <c r="C8" s="3">
        <v>1500</v>
      </c>
      <c r="D8" s="1" t="s">
        <v>259</v>
      </c>
      <c r="E8" s="1">
        <v>11</v>
      </c>
      <c r="F8" s="1" t="s">
        <v>254</v>
      </c>
    </row>
    <row r="9" spans="1:6" x14ac:dyDescent="0.45">
      <c r="A9" s="2">
        <v>45227</v>
      </c>
      <c r="B9" s="1" t="s">
        <v>3</v>
      </c>
      <c r="C9" s="3">
        <v>1670</v>
      </c>
      <c r="D9" s="1" t="s">
        <v>260</v>
      </c>
      <c r="E9" s="1">
        <v>30</v>
      </c>
      <c r="F9" s="1" t="s">
        <v>251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workbookViewId="0">
      <selection activeCell="H12" sqref="H12"/>
    </sheetView>
  </sheetViews>
  <sheetFormatPr defaultRowHeight="17" x14ac:dyDescent="0.45"/>
  <cols>
    <col min="1" max="1" width="10.75" bestFit="1" customWidth="1"/>
    <col min="6" max="6" width="10.75" bestFit="1" customWidth="1"/>
  </cols>
  <sheetData>
    <row r="1" spans="1:6" ht="29.5" x14ac:dyDescent="0.45">
      <c r="A1" s="17" t="s">
        <v>261</v>
      </c>
      <c r="B1" s="17"/>
      <c r="C1" s="17"/>
      <c r="D1" s="17"/>
      <c r="E1" s="17"/>
      <c r="F1" s="17"/>
    </row>
    <row r="2" spans="1:6" ht="20" customHeight="1" x14ac:dyDescent="0.45">
      <c r="E2" s="1" t="s">
        <v>243</v>
      </c>
      <c r="F2" s="18">
        <v>45162</v>
      </c>
    </row>
    <row r="3" spans="1:6" x14ac:dyDescent="0.45">
      <c r="A3" s="19" t="s">
        <v>225</v>
      </c>
      <c r="B3" s="19" t="s">
        <v>226</v>
      </c>
      <c r="C3" s="19" t="s">
        <v>227</v>
      </c>
      <c r="D3" s="19" t="s">
        <v>228</v>
      </c>
      <c r="E3" s="19" t="s">
        <v>81</v>
      </c>
      <c r="F3" s="19" t="s">
        <v>82</v>
      </c>
    </row>
    <row r="4" spans="1:6" x14ac:dyDescent="0.45">
      <c r="A4" s="7">
        <v>37705</v>
      </c>
      <c r="B4" s="6" t="s">
        <v>83</v>
      </c>
      <c r="C4" s="6" t="s">
        <v>241</v>
      </c>
      <c r="D4" s="6" t="s">
        <v>229</v>
      </c>
      <c r="E4" s="6">
        <v>240</v>
      </c>
      <c r="F4" s="6" t="s">
        <v>84</v>
      </c>
    </row>
    <row r="5" spans="1:6" x14ac:dyDescent="0.45">
      <c r="A5" s="7">
        <v>41797</v>
      </c>
      <c r="B5" s="6" t="s">
        <v>85</v>
      </c>
      <c r="C5" s="6" t="s">
        <v>241</v>
      </c>
      <c r="D5" s="6" t="s">
        <v>230</v>
      </c>
      <c r="E5" s="6">
        <v>108</v>
      </c>
      <c r="F5" s="6" t="s">
        <v>231</v>
      </c>
    </row>
    <row r="6" spans="1:6" x14ac:dyDescent="0.45">
      <c r="A6" s="7">
        <v>43803</v>
      </c>
      <c r="B6" s="6" t="s">
        <v>86</v>
      </c>
      <c r="C6" s="6" t="s">
        <v>241</v>
      </c>
      <c r="D6" s="6" t="s">
        <v>232</v>
      </c>
      <c r="E6" s="6">
        <v>48</v>
      </c>
      <c r="F6" s="6" t="s">
        <v>233</v>
      </c>
    </row>
    <row r="7" spans="1:6" x14ac:dyDescent="0.45">
      <c r="A7" s="7">
        <v>41276</v>
      </c>
      <c r="B7" s="6" t="s">
        <v>87</v>
      </c>
      <c r="C7" s="6" t="s">
        <v>242</v>
      </c>
      <c r="D7" s="6" t="s">
        <v>230</v>
      </c>
      <c r="E7" s="6">
        <v>120</v>
      </c>
      <c r="F7" s="6" t="s">
        <v>84</v>
      </c>
    </row>
    <row r="8" spans="1:6" x14ac:dyDescent="0.45">
      <c r="A8" s="7">
        <v>43655</v>
      </c>
      <c r="B8" s="6" t="s">
        <v>88</v>
      </c>
      <c r="C8" s="6" t="s">
        <v>242</v>
      </c>
      <c r="D8" s="6" t="s">
        <v>232</v>
      </c>
      <c r="E8" s="6">
        <v>48</v>
      </c>
      <c r="F8" s="6" t="s">
        <v>234</v>
      </c>
    </row>
    <row r="9" spans="1:6" x14ac:dyDescent="0.45">
      <c r="A9" s="7">
        <v>44506</v>
      </c>
      <c r="B9" s="6" t="s">
        <v>90</v>
      </c>
      <c r="C9" s="6" t="s">
        <v>242</v>
      </c>
      <c r="D9" s="6" t="s">
        <v>235</v>
      </c>
      <c r="E9" s="6">
        <v>24</v>
      </c>
      <c r="F9" s="6" t="s">
        <v>236</v>
      </c>
    </row>
    <row r="10" spans="1:6" x14ac:dyDescent="0.45">
      <c r="A10" s="7">
        <v>37377</v>
      </c>
      <c r="B10" s="6" t="s">
        <v>91</v>
      </c>
      <c r="C10" s="6" t="s">
        <v>237</v>
      </c>
      <c r="D10" s="6" t="s">
        <v>229</v>
      </c>
      <c r="E10" s="6">
        <v>252</v>
      </c>
      <c r="F10" s="6" t="s">
        <v>231</v>
      </c>
    </row>
    <row r="11" spans="1:6" x14ac:dyDescent="0.45">
      <c r="A11" s="7">
        <v>41020</v>
      </c>
      <c r="B11" s="6" t="s">
        <v>93</v>
      </c>
      <c r="C11" s="6" t="s">
        <v>237</v>
      </c>
      <c r="D11" s="6" t="s">
        <v>230</v>
      </c>
      <c r="E11" s="6">
        <v>132</v>
      </c>
      <c r="F11" s="6" t="s">
        <v>236</v>
      </c>
    </row>
    <row r="12" spans="1:6" x14ac:dyDescent="0.45">
      <c r="A12" s="7">
        <v>43363</v>
      </c>
      <c r="B12" s="6" t="s">
        <v>95</v>
      </c>
      <c r="C12" s="6" t="s">
        <v>237</v>
      </c>
      <c r="D12" s="6" t="s">
        <v>232</v>
      </c>
      <c r="E12" s="6">
        <v>60</v>
      </c>
      <c r="F12" s="6" t="s">
        <v>238</v>
      </c>
    </row>
    <row r="13" spans="1:6" x14ac:dyDescent="0.45">
      <c r="A13" s="7">
        <v>44693</v>
      </c>
      <c r="B13" s="6" t="s">
        <v>96</v>
      </c>
      <c r="C13" s="6" t="s">
        <v>237</v>
      </c>
      <c r="D13" s="6" t="s">
        <v>235</v>
      </c>
      <c r="E13" s="6">
        <v>12</v>
      </c>
      <c r="F13" s="6" t="s">
        <v>233</v>
      </c>
    </row>
    <row r="14" spans="1:6" x14ac:dyDescent="0.45">
      <c r="A14" s="7">
        <v>41565</v>
      </c>
      <c r="B14" s="6" t="s">
        <v>97</v>
      </c>
      <c r="C14" s="6" t="s">
        <v>239</v>
      </c>
      <c r="D14" s="6" t="s">
        <v>230</v>
      </c>
      <c r="E14" s="6">
        <v>120</v>
      </c>
      <c r="F14" s="6" t="s">
        <v>233</v>
      </c>
    </row>
    <row r="15" spans="1:6" x14ac:dyDescent="0.45">
      <c r="A15" s="7">
        <v>44979</v>
      </c>
      <c r="B15" s="6" t="s">
        <v>98</v>
      </c>
      <c r="C15" s="6" t="s">
        <v>239</v>
      </c>
      <c r="D15" s="6" t="s">
        <v>235</v>
      </c>
      <c r="E15" s="6">
        <v>7</v>
      </c>
      <c r="F15" s="6" t="s">
        <v>234</v>
      </c>
    </row>
    <row r="16" spans="1:6" x14ac:dyDescent="0.45">
      <c r="A16" s="7">
        <v>44912</v>
      </c>
      <c r="B16" s="6" t="s">
        <v>99</v>
      </c>
      <c r="C16" s="6" t="s">
        <v>239</v>
      </c>
      <c r="D16" s="6" t="s">
        <v>235</v>
      </c>
      <c r="E16" s="6">
        <v>12</v>
      </c>
      <c r="F16" s="6" t="s">
        <v>231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3"/>
  <sheetViews>
    <sheetView topLeftCell="A12" workbookViewId="0">
      <selection activeCell="F10" sqref="F10"/>
    </sheetView>
  </sheetViews>
  <sheetFormatPr defaultRowHeight="17" x14ac:dyDescent="0.45"/>
  <cols>
    <col min="2" max="2" width="10.4140625" bestFit="1" customWidth="1"/>
  </cols>
  <sheetData>
    <row r="1" spans="1:8" ht="21" x14ac:dyDescent="0.45">
      <c r="A1" s="14" t="s">
        <v>100</v>
      </c>
      <c r="B1" s="14"/>
      <c r="C1" s="14"/>
      <c r="D1" s="14"/>
      <c r="E1" s="14"/>
      <c r="F1" s="14"/>
      <c r="G1" s="14"/>
      <c r="H1" s="14"/>
    </row>
    <row r="2" spans="1:8" x14ac:dyDescent="0.45">
      <c r="H2" s="8" t="s">
        <v>101</v>
      </c>
    </row>
    <row r="3" spans="1:8" x14ac:dyDescent="0.45">
      <c r="A3" s="6" t="s">
        <v>22</v>
      </c>
      <c r="B3" s="6" t="s">
        <v>8</v>
      </c>
      <c r="C3" s="6" t="s">
        <v>228</v>
      </c>
      <c r="D3" s="6" t="s">
        <v>102</v>
      </c>
      <c r="E3" s="6" t="s">
        <v>103</v>
      </c>
      <c r="F3" s="6" t="s">
        <v>240</v>
      </c>
      <c r="G3" s="6" t="s">
        <v>24</v>
      </c>
      <c r="H3" s="6" t="s">
        <v>104</v>
      </c>
    </row>
    <row r="4" spans="1:8" x14ac:dyDescent="0.45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45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45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45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45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45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45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45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45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45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 x14ac:dyDescent="0.45">
      <c r="A16" t="str">
        <f>H3</f>
        <v>퇴직금</v>
      </c>
      <c r="B16" t="str">
        <f>A16</f>
        <v>퇴직금</v>
      </c>
      <c r="C16" t="str">
        <f>F3</f>
        <v>상여급</v>
      </c>
    </row>
    <row r="17" spans="1:8" x14ac:dyDescent="0.45">
      <c r="A17" t="s">
        <v>262</v>
      </c>
      <c r="B17" t="s">
        <v>263</v>
      </c>
      <c r="C17" t="s">
        <v>264</v>
      </c>
    </row>
    <row r="20" spans="1:8" x14ac:dyDescent="0.45">
      <c r="A20" s="6" t="s">
        <v>22</v>
      </c>
      <c r="B20" s="6" t="s">
        <v>8</v>
      </c>
      <c r="C20" s="6" t="s">
        <v>228</v>
      </c>
      <c r="D20" s="6" t="s">
        <v>102</v>
      </c>
      <c r="E20" s="6" t="s">
        <v>103</v>
      </c>
      <c r="F20" s="6" t="s">
        <v>240</v>
      </c>
      <c r="G20" s="6" t="s">
        <v>24</v>
      </c>
      <c r="H20" s="6" t="s">
        <v>104</v>
      </c>
    </row>
    <row r="21" spans="1:8" x14ac:dyDescent="0.45">
      <c r="A21" s="6" t="s">
        <v>110</v>
      </c>
      <c r="B21" s="6" t="s">
        <v>111</v>
      </c>
      <c r="C21" s="6" t="s">
        <v>107</v>
      </c>
      <c r="D21" s="6">
        <v>21</v>
      </c>
      <c r="E21" s="10">
        <v>2800</v>
      </c>
      <c r="F21" s="10">
        <v>11200</v>
      </c>
      <c r="G21" s="10">
        <v>1400</v>
      </c>
      <c r="H21" s="10">
        <v>71400</v>
      </c>
    </row>
    <row r="22" spans="1:8" x14ac:dyDescent="0.45">
      <c r="A22" s="6" t="s">
        <v>112</v>
      </c>
      <c r="B22" s="6" t="s">
        <v>15</v>
      </c>
      <c r="C22" s="6" t="s">
        <v>113</v>
      </c>
      <c r="D22" s="6">
        <v>25</v>
      </c>
      <c r="E22" s="10">
        <v>2500</v>
      </c>
      <c r="F22" s="10">
        <v>10000</v>
      </c>
      <c r="G22" s="10">
        <v>1250</v>
      </c>
      <c r="H22" s="10">
        <v>73750</v>
      </c>
    </row>
    <row r="23" spans="1:8" x14ac:dyDescent="0.45">
      <c r="A23" s="6" t="s">
        <v>93</v>
      </c>
      <c r="B23" s="6" t="s">
        <v>106</v>
      </c>
      <c r="C23" s="6" t="s">
        <v>113</v>
      </c>
      <c r="D23" s="6">
        <v>22</v>
      </c>
      <c r="E23" s="10">
        <v>2500</v>
      </c>
      <c r="F23" s="10">
        <v>10000</v>
      </c>
      <c r="G23" s="10">
        <v>1250</v>
      </c>
      <c r="H23" s="10">
        <v>66250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topLeftCell="A17" workbookViewId="0">
      <selection activeCell="D32" sqref="D32"/>
    </sheetView>
  </sheetViews>
  <sheetFormatPr defaultRowHeight="17" x14ac:dyDescent="0.45"/>
  <cols>
    <col min="1" max="1" width="10.4140625" bestFit="1" customWidth="1"/>
    <col min="2" max="2" width="9.5" customWidth="1"/>
    <col min="3" max="4" width="10.75" bestFit="1" customWidth="1"/>
    <col min="5" max="5" width="5.58203125" customWidth="1"/>
    <col min="9" max="9" width="9.08203125" bestFit="1" customWidth="1"/>
    <col min="11" max="11" width="2.58203125" customWidth="1"/>
    <col min="12" max="12" width="11.58203125" bestFit="1" customWidth="1"/>
  </cols>
  <sheetData>
    <row r="1" spans="1:12" x14ac:dyDescent="0.45">
      <c r="A1" s="4" t="s">
        <v>4</v>
      </c>
      <c r="B1" s="5" t="s">
        <v>5</v>
      </c>
      <c r="F1" s="4" t="s">
        <v>20</v>
      </c>
      <c r="G1" s="5" t="s">
        <v>21</v>
      </c>
    </row>
    <row r="2" spans="1:12" x14ac:dyDescent="0.45">
      <c r="C2" s="8" t="s">
        <v>6</v>
      </c>
      <c r="D2" s="2">
        <v>45047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 x14ac:dyDescent="0.45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 x14ac:dyDescent="0.45">
      <c r="A4" s="6" t="s">
        <v>11</v>
      </c>
      <c r="B4" s="6" t="s">
        <v>12</v>
      </c>
      <c r="C4" s="7">
        <v>42453</v>
      </c>
      <c r="D4" s="6" t="str">
        <f>IF(YEAR($D$2)-YEAR(C4)&gt;=10,"★",IF(YEAR($D$2)-YEAR(C4)&gt;=5,"☆"," "))</f>
        <v>☆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 x14ac:dyDescent="0.45">
      <c r="A5" s="6" t="s">
        <v>13</v>
      </c>
      <c r="B5" s="6" t="s">
        <v>12</v>
      </c>
      <c r="C5" s="7">
        <v>43787</v>
      </c>
      <c r="D5" s="6" t="str">
        <f t="shared" ref="D5:D9" si="0">IF(YEAR($D$2)-YEAR(C5)&gt;=10,"★",IF(YEAR($D$2)-YEAR(C5)&gt;=5,"☆"," "))</f>
        <v xml:space="preserve"> </v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tr">
        <f>G2</f>
        <v>부서명</v>
      </c>
    </row>
    <row r="6" spans="1:12" x14ac:dyDescent="0.45">
      <c r="A6" s="6" t="s">
        <v>14</v>
      </c>
      <c r="B6" s="6" t="s">
        <v>15</v>
      </c>
      <c r="C6" s="7">
        <v>40307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tr">
        <f>G5</f>
        <v>관리부</v>
      </c>
    </row>
    <row r="7" spans="1:12" x14ac:dyDescent="0.45">
      <c r="A7" s="6" t="s">
        <v>16</v>
      </c>
      <c r="B7" s="6" t="s">
        <v>15</v>
      </c>
      <c r="C7" s="7">
        <v>41569</v>
      </c>
      <c r="D7" s="6" t="str">
        <f t="shared" si="0"/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 x14ac:dyDescent="0.45">
      <c r="A8" s="6" t="s">
        <v>17</v>
      </c>
      <c r="B8" s="6" t="s">
        <v>18</v>
      </c>
      <c r="C8" s="7">
        <v>43258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 x14ac:dyDescent="0.45">
      <c r="A9" s="6" t="s">
        <v>19</v>
      </c>
      <c r="B9" s="6" t="s">
        <v>18</v>
      </c>
      <c r="C9" s="7">
        <v>44077</v>
      </c>
      <c r="D9" s="6" t="str">
        <f t="shared" si="0"/>
        <v xml:space="preserve"> </v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ROUND(DAVERAGE(F2:J9,5,L5:L6),-2)</f>
        <v>15700</v>
      </c>
    </row>
    <row r="11" spans="1:12" x14ac:dyDescent="0.45">
      <c r="A11" s="4" t="s">
        <v>213</v>
      </c>
      <c r="B11" s="5" t="s">
        <v>214</v>
      </c>
      <c r="F11" s="4" t="s">
        <v>37</v>
      </c>
      <c r="G11" s="5" t="s">
        <v>38</v>
      </c>
    </row>
    <row r="12" spans="1:12" x14ac:dyDescent="0.45">
      <c r="A12" s="6" t="s">
        <v>216</v>
      </c>
      <c r="B12" s="6" t="s">
        <v>211</v>
      </c>
      <c r="C12" s="6" t="s">
        <v>212</v>
      </c>
      <c r="D12" s="9" t="s">
        <v>215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 x14ac:dyDescent="0.45">
      <c r="A13" s="6" t="s">
        <v>217</v>
      </c>
      <c r="B13" s="13">
        <v>0.54722222222222217</v>
      </c>
      <c r="C13" s="13">
        <v>0.61388888888888882</v>
      </c>
      <c r="D13" s="6" t="str">
        <f>IF(MINUTE(C13-B13)&gt;30,HOUR(C13-B13)+1,HOUR(C13-B13))&amp;"시간"</f>
        <v>2시간</v>
      </c>
      <c r="F13" s="6" t="s">
        <v>43</v>
      </c>
      <c r="G13" s="6" t="s">
        <v>44</v>
      </c>
      <c r="H13" s="6">
        <v>45</v>
      </c>
      <c r="I13" s="10">
        <f>H13*VLOOKUP(RIGHT(F13,1),$F$24:$H$28,3,FALSE)</f>
        <v>135000</v>
      </c>
    </row>
    <row r="14" spans="1:12" x14ac:dyDescent="0.45">
      <c r="A14" s="6" t="s">
        <v>218</v>
      </c>
      <c r="B14" s="13">
        <v>0.55694444444444446</v>
      </c>
      <c r="C14" s="13">
        <v>0.6743055555555556</v>
      </c>
      <c r="D14" s="6" t="str">
        <f t="shared" ref="D14:D20" si="1">IF(MINUTE(C14-B14)&gt;30,HOUR(C14-B14)+1,HOUR(C14-B14))&amp;"시간"</f>
        <v>3시간</v>
      </c>
      <c r="F14" s="6" t="s">
        <v>45</v>
      </c>
      <c r="G14" s="6" t="s">
        <v>46</v>
      </c>
      <c r="H14" s="6">
        <v>89</v>
      </c>
      <c r="I14" s="10">
        <f t="shared" ref="I14:I20" si="2">H14*VLOOKUP(RIGHT(F14,1),$F$24:$H$28,3,FALSE)</f>
        <v>400500</v>
      </c>
    </row>
    <row r="15" spans="1:12" x14ac:dyDescent="0.45">
      <c r="A15" s="6" t="s">
        <v>219</v>
      </c>
      <c r="B15" s="13">
        <v>0.56666666666666665</v>
      </c>
      <c r="C15" s="13">
        <v>0.64513888888888882</v>
      </c>
      <c r="D15" s="6" t="str">
        <f t="shared" si="1"/>
        <v>2시간</v>
      </c>
      <c r="F15" s="6" t="s">
        <v>47</v>
      </c>
      <c r="G15" s="6" t="s">
        <v>48</v>
      </c>
      <c r="H15" s="6">
        <v>230</v>
      </c>
      <c r="I15" s="10">
        <f t="shared" si="2"/>
        <v>345000</v>
      </c>
    </row>
    <row r="16" spans="1:12" x14ac:dyDescent="0.45">
      <c r="A16" s="6" t="s">
        <v>220</v>
      </c>
      <c r="B16" s="13">
        <v>0.59097222222222223</v>
      </c>
      <c r="C16" s="13">
        <v>0.68125000000000002</v>
      </c>
      <c r="D16" s="6" t="str">
        <f t="shared" si="1"/>
        <v>2시간</v>
      </c>
      <c r="F16" s="6" t="s">
        <v>49</v>
      </c>
      <c r="G16" s="6" t="s">
        <v>50</v>
      </c>
      <c r="H16" s="6">
        <v>30</v>
      </c>
      <c r="I16" s="10">
        <f t="shared" si="2"/>
        <v>168000</v>
      </c>
    </row>
    <row r="17" spans="1:9" x14ac:dyDescent="0.45">
      <c r="A17" s="6" t="s">
        <v>221</v>
      </c>
      <c r="B17" s="13">
        <v>0.60625000000000007</v>
      </c>
      <c r="C17" s="13">
        <v>0.66527777777777775</v>
      </c>
      <c r="D17" s="6" t="str">
        <f t="shared" si="1"/>
        <v>1시간</v>
      </c>
      <c r="F17" s="6" t="s">
        <v>51</v>
      </c>
      <c r="G17" s="6" t="s">
        <v>44</v>
      </c>
      <c r="H17" s="6">
        <v>120</v>
      </c>
      <c r="I17" s="10">
        <f t="shared" si="2"/>
        <v>360000</v>
      </c>
    </row>
    <row r="18" spans="1:9" x14ac:dyDescent="0.45">
      <c r="A18" s="6" t="s">
        <v>222</v>
      </c>
      <c r="B18" s="13">
        <v>0.61527777777777781</v>
      </c>
      <c r="C18" s="13">
        <v>0.6694444444444444</v>
      </c>
      <c r="D18" s="6" t="str">
        <f t="shared" si="1"/>
        <v>1시간</v>
      </c>
      <c r="F18" s="6" t="s">
        <v>52</v>
      </c>
      <c r="G18" s="6" t="s">
        <v>53</v>
      </c>
      <c r="H18" s="6">
        <v>120</v>
      </c>
      <c r="I18" s="10">
        <f t="shared" si="2"/>
        <v>384000</v>
      </c>
    </row>
    <row r="19" spans="1:9" x14ac:dyDescent="0.45">
      <c r="A19" s="6" t="s">
        <v>223</v>
      </c>
      <c r="B19" s="13">
        <v>0.64097222222222217</v>
      </c>
      <c r="C19" s="13">
        <v>0.73819444444444438</v>
      </c>
      <c r="D19" s="6" t="str">
        <f t="shared" si="1"/>
        <v>2시간</v>
      </c>
      <c r="F19" s="6" t="s">
        <v>54</v>
      </c>
      <c r="G19" s="6" t="s">
        <v>46</v>
      </c>
      <c r="H19" s="6">
        <v>125</v>
      </c>
      <c r="I19" s="10">
        <f t="shared" si="2"/>
        <v>562500</v>
      </c>
    </row>
    <row r="20" spans="1:9" x14ac:dyDescent="0.45">
      <c r="A20" s="6" t="s">
        <v>224</v>
      </c>
      <c r="B20" s="13">
        <v>0.64513888888888882</v>
      </c>
      <c r="C20" s="13">
        <v>0.68541666666666667</v>
      </c>
      <c r="D20" s="6" t="str">
        <f t="shared" si="1"/>
        <v>1시간</v>
      </c>
      <c r="F20" s="6" t="s">
        <v>55</v>
      </c>
      <c r="G20" s="6" t="s">
        <v>48</v>
      </c>
      <c r="H20" s="6">
        <v>60</v>
      </c>
      <c r="I20" s="10">
        <f t="shared" si="2"/>
        <v>90000</v>
      </c>
    </row>
    <row r="22" spans="1:9" x14ac:dyDescent="0.45">
      <c r="A22" s="4" t="s">
        <v>56</v>
      </c>
      <c r="B22" s="5" t="s">
        <v>57</v>
      </c>
      <c r="F22" s="16" t="s">
        <v>71</v>
      </c>
      <c r="G22" s="16"/>
      <c r="H22" s="16"/>
    </row>
    <row r="23" spans="1:9" x14ac:dyDescent="0.45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 x14ac:dyDescent="0.45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 x14ac:dyDescent="0.45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 x14ac:dyDescent="0.45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 x14ac:dyDescent="0.45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 x14ac:dyDescent="0.45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 x14ac:dyDescent="0.45">
      <c r="A29" s="6" t="s">
        <v>63</v>
      </c>
      <c r="B29" s="6" t="s">
        <v>66</v>
      </c>
      <c r="C29" s="6">
        <v>7</v>
      </c>
      <c r="D29" s="10">
        <v>80500</v>
      </c>
    </row>
    <row r="30" spans="1:9" x14ac:dyDescent="0.45">
      <c r="A30" s="6" t="s">
        <v>65</v>
      </c>
      <c r="B30" s="6" t="s">
        <v>69</v>
      </c>
      <c r="C30" s="6">
        <v>15</v>
      </c>
      <c r="D30" s="10">
        <v>278250</v>
      </c>
    </row>
    <row r="32" spans="1:9" x14ac:dyDescent="0.45">
      <c r="A32" s="15" t="s">
        <v>70</v>
      </c>
      <c r="B32" s="15"/>
      <c r="C32" s="15"/>
      <c r="D32" s="11">
        <f>INT(SUMIF(A24:A30,"삼화페인트",D24:D30)/COUNTIF(A24:A30,"삼화페인트"))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tabSelected="1" workbookViewId="0">
      <selection activeCell="C8" sqref="C8"/>
    </sheetView>
  </sheetViews>
  <sheetFormatPr defaultRowHeight="17" outlineLevelRow="3" x14ac:dyDescent="0.45"/>
  <sheetData>
    <row r="1" spans="1:6" ht="21" x14ac:dyDescent="0.45">
      <c r="A1" s="14" t="s">
        <v>117</v>
      </c>
      <c r="B1" s="14"/>
      <c r="C1" s="14"/>
      <c r="D1" s="14"/>
      <c r="E1" s="14"/>
      <c r="F1" s="14"/>
    </row>
    <row r="3" spans="1:6" x14ac:dyDescent="0.45">
      <c r="A3" s="6" t="s">
        <v>118</v>
      </c>
      <c r="B3" s="6" t="s">
        <v>79</v>
      </c>
      <c r="C3" s="6" t="s">
        <v>228</v>
      </c>
      <c r="D3" s="6" t="s">
        <v>244</v>
      </c>
      <c r="E3" s="6" t="s">
        <v>119</v>
      </c>
      <c r="F3" s="6" t="s">
        <v>120</v>
      </c>
    </row>
    <row r="4" spans="1:6" outlineLevel="3" x14ac:dyDescent="0.45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 x14ac:dyDescent="0.45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 x14ac:dyDescent="0.45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 x14ac:dyDescent="0.45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 x14ac:dyDescent="0.45">
      <c r="A8" s="6"/>
      <c r="B8" s="6"/>
      <c r="C8" s="6"/>
      <c r="D8" s="20" t="s">
        <v>269</v>
      </c>
      <c r="E8" s="10">
        <f>SUBTOTAL(5,E4:E7)</f>
        <v>46200</v>
      </c>
      <c r="F8" s="10">
        <f>SUBTOTAL(5,F4:F7)</f>
        <v>45000</v>
      </c>
    </row>
    <row r="9" spans="1:6" outlineLevel="1" x14ac:dyDescent="0.45">
      <c r="A9" s="6"/>
      <c r="B9" s="6"/>
      <c r="C9" s="6"/>
      <c r="D9" s="20" t="s">
        <v>265</v>
      </c>
      <c r="E9" s="10">
        <f>SUBTOTAL(9,E4:E7)</f>
        <v>211830</v>
      </c>
      <c r="F9" s="10">
        <f>SUBTOTAL(9,F4:F7)</f>
        <v>225000</v>
      </c>
    </row>
    <row r="10" spans="1:6" outlineLevel="3" x14ac:dyDescent="0.45">
      <c r="A10" s="6">
        <v>3214</v>
      </c>
      <c r="B10" s="6" t="s">
        <v>121</v>
      </c>
      <c r="C10" s="6" t="s">
        <v>94</v>
      </c>
      <c r="D10" s="6" t="s">
        <v>122</v>
      </c>
      <c r="E10" s="10">
        <v>12500</v>
      </c>
      <c r="F10" s="10">
        <v>21000</v>
      </c>
    </row>
    <row r="11" spans="1:6" outlineLevel="3" x14ac:dyDescent="0.45">
      <c r="A11" s="6">
        <v>3211</v>
      </c>
      <c r="B11" s="6" t="s">
        <v>125</v>
      </c>
      <c r="C11" s="6" t="s">
        <v>89</v>
      </c>
      <c r="D11" s="6" t="s">
        <v>122</v>
      </c>
      <c r="E11" s="10">
        <v>45600</v>
      </c>
      <c r="F11" s="10">
        <v>43000</v>
      </c>
    </row>
    <row r="12" spans="1:6" outlineLevel="3" x14ac:dyDescent="0.45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 x14ac:dyDescent="0.45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 x14ac:dyDescent="0.45">
      <c r="A14" s="6"/>
      <c r="B14" s="6"/>
      <c r="C14" s="6"/>
      <c r="D14" s="20" t="s">
        <v>270</v>
      </c>
      <c r="E14" s="10">
        <f>SUBTOTAL(5,E10:E13)</f>
        <v>12500</v>
      </c>
      <c r="F14" s="10">
        <f>SUBTOTAL(5,F10:F13)</f>
        <v>21000</v>
      </c>
    </row>
    <row r="15" spans="1:6" outlineLevel="1" x14ac:dyDescent="0.45">
      <c r="A15" s="6"/>
      <c r="B15" s="6"/>
      <c r="C15" s="6"/>
      <c r="D15" s="20" t="s">
        <v>266</v>
      </c>
      <c r="E15" s="10">
        <f>SUBTOTAL(9,E10:E13)</f>
        <v>157550</v>
      </c>
      <c r="F15" s="10">
        <f>SUBTOTAL(9,F10:F13)</f>
        <v>155000</v>
      </c>
    </row>
    <row r="16" spans="1:6" outlineLevel="3" x14ac:dyDescent="0.45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 x14ac:dyDescent="0.45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 x14ac:dyDescent="0.45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 x14ac:dyDescent="0.45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 x14ac:dyDescent="0.45">
      <c r="A20" s="21"/>
      <c r="B20" s="21"/>
      <c r="C20" s="21"/>
      <c r="D20" s="23" t="s">
        <v>271</v>
      </c>
      <c r="E20" s="22">
        <f>SUBTOTAL(5,E16:E19)</f>
        <v>32560</v>
      </c>
      <c r="F20" s="22">
        <f>SUBTOTAL(5,F16:F19)</f>
        <v>32660</v>
      </c>
    </row>
    <row r="21" spans="1:6" outlineLevel="1" x14ac:dyDescent="0.45">
      <c r="A21" s="21"/>
      <c r="B21" s="21"/>
      <c r="C21" s="21"/>
      <c r="D21" s="23" t="s">
        <v>267</v>
      </c>
      <c r="E21" s="22">
        <f>SUBTOTAL(9,E16:E19)</f>
        <v>218740</v>
      </c>
      <c r="F21" s="22">
        <f>SUBTOTAL(9,F16:F19)</f>
        <v>221140</v>
      </c>
    </row>
    <row r="22" spans="1:6" x14ac:dyDescent="0.45">
      <c r="A22" s="21"/>
      <c r="B22" s="21"/>
      <c r="C22" s="21"/>
      <c r="D22" s="23" t="s">
        <v>272</v>
      </c>
      <c r="E22" s="22">
        <f>SUBTOTAL(5,E4:E19)</f>
        <v>12500</v>
      </c>
      <c r="F22" s="22">
        <f>SUBTOTAL(5,F4:F19)</f>
        <v>21000</v>
      </c>
    </row>
    <row r="23" spans="1:6" x14ac:dyDescent="0.45">
      <c r="A23" s="21"/>
      <c r="B23" s="21"/>
      <c r="C23" s="21"/>
      <c r="D23" s="23" t="s">
        <v>268</v>
      </c>
      <c r="E23" s="22">
        <f>SUBTOTAL(9,E4:E19)</f>
        <v>588120</v>
      </c>
      <c r="F23" s="22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9"/>
  <sheetViews>
    <sheetView topLeftCell="A19" workbookViewId="0">
      <selection activeCell="H29" sqref="H29"/>
    </sheetView>
  </sheetViews>
  <sheetFormatPr defaultRowHeight="17" x14ac:dyDescent="0.45"/>
  <cols>
    <col min="1" max="1" width="18.9140625" bestFit="1" customWidth="1"/>
    <col min="2" max="2" width="14.25" bestFit="1" customWidth="1"/>
    <col min="3" max="7" width="9.6640625" bestFit="1" customWidth="1"/>
    <col min="8" max="8" width="12.5" bestFit="1" customWidth="1"/>
    <col min="9" max="9" width="14.5" bestFit="1" customWidth="1"/>
    <col min="10" max="10" width="17.1640625" bestFit="1" customWidth="1"/>
    <col min="11" max="11" width="19.1640625" bestFit="1" customWidth="1"/>
  </cols>
  <sheetData>
    <row r="1" spans="1:8" ht="21" x14ac:dyDescent="0.45">
      <c r="A1" s="14" t="s">
        <v>133</v>
      </c>
      <c r="B1" s="14"/>
      <c r="C1" s="14"/>
      <c r="D1" s="14"/>
      <c r="E1" s="14"/>
      <c r="F1" s="14"/>
      <c r="G1" s="14"/>
      <c r="H1" s="14"/>
    </row>
    <row r="2" spans="1:8" x14ac:dyDescent="0.45">
      <c r="H2" s="8" t="s">
        <v>134</v>
      </c>
    </row>
    <row r="3" spans="1:8" x14ac:dyDescent="0.45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 x14ac:dyDescent="0.45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 x14ac:dyDescent="0.45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 x14ac:dyDescent="0.45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 x14ac:dyDescent="0.45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45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 x14ac:dyDescent="0.45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 x14ac:dyDescent="0.45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 x14ac:dyDescent="0.45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 x14ac:dyDescent="0.45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 x14ac:dyDescent="0.45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 x14ac:dyDescent="0.45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 x14ac:dyDescent="0.45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7" x14ac:dyDescent="0.45">
      <c r="A17" s="24" t="s">
        <v>22</v>
      </c>
      <c r="B17" t="s">
        <v>273</v>
      </c>
    </row>
    <row r="19" spans="1:7" x14ac:dyDescent="0.45">
      <c r="C19" s="24" t="s">
        <v>135</v>
      </c>
    </row>
    <row r="20" spans="1:7" x14ac:dyDescent="0.45">
      <c r="A20" s="24" t="s">
        <v>80</v>
      </c>
      <c r="B20" s="24" t="s">
        <v>276</v>
      </c>
      <c r="C20" t="s">
        <v>107</v>
      </c>
      <c r="D20" t="s">
        <v>109</v>
      </c>
      <c r="E20" t="s">
        <v>89</v>
      </c>
      <c r="F20" t="s">
        <v>94</v>
      </c>
      <c r="G20" t="s">
        <v>268</v>
      </c>
    </row>
    <row r="21" spans="1:7" x14ac:dyDescent="0.45">
      <c r="A21" t="s">
        <v>18</v>
      </c>
      <c r="C21" s="25"/>
      <c r="D21" s="25"/>
      <c r="E21" s="25"/>
      <c r="F21" s="25"/>
      <c r="G21" s="25"/>
    </row>
    <row r="22" spans="1:7" x14ac:dyDescent="0.45">
      <c r="B22" t="s">
        <v>274</v>
      </c>
      <c r="C22" s="25">
        <v>4650000</v>
      </c>
      <c r="D22" s="25">
        <v>3800000</v>
      </c>
      <c r="E22" s="25">
        <v>3200000</v>
      </c>
      <c r="F22" s="25">
        <v>2650000</v>
      </c>
      <c r="G22" s="25">
        <v>3575000</v>
      </c>
    </row>
    <row r="23" spans="1:7" x14ac:dyDescent="0.45">
      <c r="B23" t="s">
        <v>275</v>
      </c>
      <c r="C23" s="25">
        <v>6045000</v>
      </c>
      <c r="D23" s="25">
        <v>4750000</v>
      </c>
      <c r="E23" s="25">
        <v>3840000</v>
      </c>
      <c r="F23" s="25">
        <v>3100500</v>
      </c>
      <c r="G23" s="25">
        <v>3100500</v>
      </c>
    </row>
    <row r="24" spans="1:7" x14ac:dyDescent="0.45">
      <c r="A24" t="s">
        <v>144</v>
      </c>
      <c r="C24" s="25"/>
      <c r="D24" s="25"/>
      <c r="E24" s="25"/>
      <c r="F24" s="25"/>
      <c r="G24" s="25"/>
    </row>
    <row r="25" spans="1:7" x14ac:dyDescent="0.45">
      <c r="B25" t="s">
        <v>274</v>
      </c>
      <c r="C25" s="25">
        <v>4650000</v>
      </c>
      <c r="D25" s="25">
        <v>3800000</v>
      </c>
      <c r="E25" s="25">
        <v>3200000</v>
      </c>
      <c r="F25" s="25">
        <v>2650000</v>
      </c>
      <c r="G25" s="25">
        <v>3575000</v>
      </c>
    </row>
    <row r="26" spans="1:7" x14ac:dyDescent="0.45">
      <c r="B26" t="s">
        <v>275</v>
      </c>
      <c r="C26" s="25">
        <v>6045000</v>
      </c>
      <c r="D26" s="25">
        <v>4750000</v>
      </c>
      <c r="E26" s="25">
        <v>3840000</v>
      </c>
      <c r="F26" s="25">
        <v>3100500</v>
      </c>
      <c r="G26" s="25">
        <v>3100500</v>
      </c>
    </row>
    <row r="27" spans="1:7" x14ac:dyDescent="0.45">
      <c r="A27" t="s">
        <v>141</v>
      </c>
      <c r="C27" s="25"/>
      <c r="D27" s="25"/>
      <c r="E27" s="25"/>
      <c r="F27" s="25"/>
      <c r="G27" s="25"/>
    </row>
    <row r="28" spans="1:7" x14ac:dyDescent="0.45">
      <c r="B28" t="s">
        <v>274</v>
      </c>
      <c r="C28" s="25">
        <v>4650000</v>
      </c>
      <c r="D28" s="25">
        <v>3800000</v>
      </c>
      <c r="E28" s="25">
        <v>3200000</v>
      </c>
      <c r="F28" s="25">
        <v>2650000</v>
      </c>
      <c r="G28" s="25">
        <v>3575000</v>
      </c>
    </row>
    <row r="29" spans="1:7" x14ac:dyDescent="0.45">
      <c r="B29" t="s">
        <v>275</v>
      </c>
      <c r="C29" s="25">
        <v>6045000</v>
      </c>
      <c r="D29" s="25">
        <v>4750000</v>
      </c>
      <c r="E29" s="25">
        <v>3840000</v>
      </c>
      <c r="F29" s="25">
        <v>3100500</v>
      </c>
      <c r="G29" s="25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A3" sqref="A3:G3"/>
    </sheetView>
  </sheetViews>
  <sheetFormatPr defaultRowHeight="17" x14ac:dyDescent="0.45"/>
  <cols>
    <col min="2" max="2" width="11" bestFit="1" customWidth="1"/>
    <col min="3" max="3" width="9.25" bestFit="1" customWidth="1"/>
    <col min="7" max="7" width="9.08203125" customWidth="1"/>
  </cols>
  <sheetData>
    <row r="1" spans="1:7" ht="21" x14ac:dyDescent="0.45">
      <c r="A1" s="14" t="s">
        <v>153</v>
      </c>
      <c r="B1" s="14"/>
      <c r="C1" s="14"/>
      <c r="D1" s="14"/>
      <c r="E1" s="14"/>
      <c r="F1" s="14"/>
      <c r="G1" s="14"/>
    </row>
    <row r="3" spans="1:7" x14ac:dyDescent="0.45">
      <c r="A3" s="26" t="s">
        <v>154</v>
      </c>
      <c r="B3" s="26" t="s">
        <v>40</v>
      </c>
      <c r="C3" s="26" t="s">
        <v>155</v>
      </c>
      <c r="D3" s="26" t="s">
        <v>156</v>
      </c>
      <c r="E3" s="26" t="s">
        <v>60</v>
      </c>
      <c r="F3" s="26" t="s">
        <v>157</v>
      </c>
      <c r="G3" s="26" t="s">
        <v>42</v>
      </c>
    </row>
    <row r="4" spans="1:7" x14ac:dyDescent="0.45">
      <c r="A4" s="6" t="s">
        <v>158</v>
      </c>
      <c r="B4" s="6" t="s">
        <v>159</v>
      </c>
      <c r="C4" s="6" t="s">
        <v>160</v>
      </c>
      <c r="D4" s="6" t="s">
        <v>161</v>
      </c>
      <c r="E4" s="6">
        <v>30</v>
      </c>
      <c r="F4" s="10">
        <v>10000</v>
      </c>
      <c r="G4" s="10">
        <f>E4*F4</f>
        <v>300000</v>
      </c>
    </row>
    <row r="5" spans="1:7" x14ac:dyDescent="0.45">
      <c r="A5" s="6" t="s">
        <v>162</v>
      </c>
      <c r="B5" s="6" t="s">
        <v>180</v>
      </c>
      <c r="C5" s="6" t="s">
        <v>181</v>
      </c>
      <c r="D5" s="6" t="s">
        <v>163</v>
      </c>
      <c r="E5" s="6">
        <v>15</v>
      </c>
      <c r="F5" s="10">
        <v>50000</v>
      </c>
      <c r="G5" s="10">
        <f t="shared" ref="G5:G13" si="0">E5*F5</f>
        <v>750000</v>
      </c>
    </row>
    <row r="6" spans="1:7" x14ac:dyDescent="0.45">
      <c r="A6" s="6" t="s">
        <v>164</v>
      </c>
      <c r="B6" s="6" t="s">
        <v>165</v>
      </c>
      <c r="C6" s="6" t="s">
        <v>166</v>
      </c>
      <c r="D6" s="6" t="s">
        <v>167</v>
      </c>
      <c r="E6" s="6">
        <v>20</v>
      </c>
      <c r="F6" s="10">
        <v>2500</v>
      </c>
      <c r="G6" s="10">
        <f t="shared" si="0"/>
        <v>50000</v>
      </c>
    </row>
    <row r="7" spans="1:7" x14ac:dyDescent="0.45">
      <c r="A7" s="6" t="s">
        <v>168</v>
      </c>
      <c r="B7" s="6" t="s">
        <v>169</v>
      </c>
      <c r="C7" s="6" t="s">
        <v>170</v>
      </c>
      <c r="D7" s="6" t="s">
        <v>161</v>
      </c>
      <c r="E7" s="6">
        <v>50</v>
      </c>
      <c r="F7" s="10">
        <v>15000</v>
      </c>
      <c r="G7" s="10">
        <f t="shared" si="0"/>
        <v>750000</v>
      </c>
    </row>
    <row r="8" spans="1:7" x14ac:dyDescent="0.45">
      <c r="A8" s="6" t="s">
        <v>164</v>
      </c>
      <c r="B8" s="6" t="s">
        <v>0</v>
      </c>
      <c r="C8" s="6" t="s">
        <v>171</v>
      </c>
      <c r="D8" s="6" t="s">
        <v>167</v>
      </c>
      <c r="E8" s="6">
        <v>20</v>
      </c>
      <c r="F8" s="10">
        <v>2500</v>
      </c>
      <c r="G8" s="10">
        <f t="shared" si="0"/>
        <v>50000</v>
      </c>
    </row>
    <row r="9" spans="1:7" x14ac:dyDescent="0.45">
      <c r="A9" s="6" t="s">
        <v>172</v>
      </c>
      <c r="B9" s="6" t="s">
        <v>1</v>
      </c>
      <c r="C9" s="6" t="s">
        <v>182</v>
      </c>
      <c r="D9" s="6" t="s">
        <v>163</v>
      </c>
      <c r="E9" s="6">
        <v>20</v>
      </c>
      <c r="F9" s="10">
        <v>30000</v>
      </c>
      <c r="G9" s="10">
        <f t="shared" si="0"/>
        <v>600000</v>
      </c>
    </row>
    <row r="10" spans="1:7" x14ac:dyDescent="0.45">
      <c r="A10" s="6" t="s">
        <v>173</v>
      </c>
      <c r="B10" s="6" t="s">
        <v>3</v>
      </c>
      <c r="C10" s="6" t="s">
        <v>183</v>
      </c>
      <c r="D10" s="6" t="s">
        <v>167</v>
      </c>
      <c r="E10" s="6">
        <v>20</v>
      </c>
      <c r="F10" s="10">
        <v>3000</v>
      </c>
      <c r="G10" s="10">
        <f t="shared" si="0"/>
        <v>60000</v>
      </c>
    </row>
    <row r="11" spans="1:7" x14ac:dyDescent="0.45">
      <c r="A11" s="6" t="s">
        <v>174</v>
      </c>
      <c r="B11" s="6" t="s">
        <v>184</v>
      </c>
      <c r="C11" s="6" t="s">
        <v>185</v>
      </c>
      <c r="D11" s="6" t="s">
        <v>175</v>
      </c>
      <c r="E11" s="6">
        <v>200</v>
      </c>
      <c r="F11" s="10">
        <v>2000</v>
      </c>
      <c r="G11" s="10">
        <f t="shared" si="0"/>
        <v>400000</v>
      </c>
    </row>
    <row r="12" spans="1:7" x14ac:dyDescent="0.45">
      <c r="A12" s="6" t="s">
        <v>176</v>
      </c>
      <c r="B12" s="6" t="s">
        <v>186</v>
      </c>
      <c r="C12" s="6" t="s">
        <v>187</v>
      </c>
      <c r="D12" s="6" t="s">
        <v>161</v>
      </c>
      <c r="E12" s="6">
        <v>10</v>
      </c>
      <c r="F12" s="10">
        <v>3000</v>
      </c>
      <c r="G12" s="10">
        <f t="shared" si="0"/>
        <v>30000</v>
      </c>
    </row>
    <row r="13" spans="1:7" x14ac:dyDescent="0.45">
      <c r="A13" s="6" t="s">
        <v>177</v>
      </c>
      <c r="B13" s="6" t="s">
        <v>178</v>
      </c>
      <c r="C13" s="6" t="s">
        <v>179</v>
      </c>
      <c r="D13" s="6" t="s">
        <v>163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6350</xdr:colOff>
                    <xdr:row>14</xdr:row>
                    <xdr:rowOff>6350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topLeftCell="A10" workbookViewId="0">
      <selection activeCell="J19" sqref="J19"/>
    </sheetView>
  </sheetViews>
  <sheetFormatPr defaultRowHeight="17" x14ac:dyDescent="0.45"/>
  <sheetData>
    <row r="1" spans="1:7" ht="21" x14ac:dyDescent="0.45">
      <c r="A1" s="14" t="s">
        <v>188</v>
      </c>
      <c r="B1" s="14"/>
      <c r="C1" s="14"/>
      <c r="D1" s="14"/>
      <c r="E1" s="14"/>
      <c r="F1" s="14"/>
      <c r="G1" s="14"/>
    </row>
    <row r="3" spans="1:7" x14ac:dyDescent="0.45">
      <c r="A3" s="6" t="s">
        <v>189</v>
      </c>
      <c r="B3" s="6" t="s">
        <v>22</v>
      </c>
      <c r="C3" s="6" t="s">
        <v>190</v>
      </c>
      <c r="D3" s="6" t="s">
        <v>191</v>
      </c>
      <c r="E3" s="6" t="s">
        <v>192</v>
      </c>
      <c r="F3" s="6" t="s">
        <v>193</v>
      </c>
      <c r="G3" s="6" t="s">
        <v>194</v>
      </c>
    </row>
    <row r="4" spans="1:7" x14ac:dyDescent="0.45">
      <c r="A4" s="6" t="s">
        <v>195</v>
      </c>
      <c r="B4" s="6" t="s">
        <v>196</v>
      </c>
      <c r="C4" s="6" t="s">
        <v>197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45">
      <c r="A5" s="6" t="s">
        <v>198</v>
      </c>
      <c r="B5" s="6" t="s">
        <v>199</v>
      </c>
      <c r="C5" s="6" t="s">
        <v>200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45">
      <c r="A6" s="6" t="s">
        <v>201</v>
      </c>
      <c r="B6" s="6" t="s">
        <v>202</v>
      </c>
      <c r="C6" s="6" t="s">
        <v>200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45">
      <c r="A7" s="6" t="s">
        <v>203</v>
      </c>
      <c r="B7" s="6" t="s">
        <v>204</v>
      </c>
      <c r="C7" s="6" t="s">
        <v>200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45">
      <c r="A8" s="6" t="s">
        <v>205</v>
      </c>
      <c r="B8" s="6" t="s">
        <v>206</v>
      </c>
      <c r="C8" s="6" t="s">
        <v>200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45">
      <c r="A9" s="6" t="s">
        <v>207</v>
      </c>
      <c r="B9" s="6" t="s">
        <v>208</v>
      </c>
      <c r="C9" s="6" t="s">
        <v>197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45">
      <c r="A10" s="6" t="s">
        <v>209</v>
      </c>
      <c r="B10" s="6" t="s">
        <v>210</v>
      </c>
      <c r="C10" s="6" t="s">
        <v>197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푸름 김</cp:lastModifiedBy>
  <dcterms:created xsi:type="dcterms:W3CDTF">2023-04-27T08:01:32Z</dcterms:created>
  <dcterms:modified xsi:type="dcterms:W3CDTF">2024-08-29T04:06:42Z</dcterms:modified>
</cp:coreProperties>
</file>