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이우현\OneDrive\바탕 화면\부경대학교\컴활\기본모고 풀어본거\"/>
    </mc:Choice>
  </mc:AlternateContent>
  <xr:revisionPtr revIDLastSave="0" documentId="13_ncr:1_{70ECA4DF-A96A-423A-AED0-9196D16A011D}" xr6:coauthVersionLast="47" xr6:coauthVersionMax="47" xr10:uidLastSave="{00000000-0000-0000-0000-000000000000}"/>
  <bookViews>
    <workbookView xWindow="-120" yWindow="-120" windowWidth="29040" windowHeight="15720" tabRatio="749" activeTab="7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1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D32" i="4"/>
  <c r="I14" i="4"/>
  <c r="I15" i="4"/>
  <c r="I16" i="4"/>
  <c r="I17" i="4"/>
  <c r="I18" i="4"/>
  <c r="I19" i="4"/>
  <c r="I20" i="4"/>
  <c r="I13" i="4"/>
  <c r="D14" i="4"/>
  <c r="D15" i="4"/>
  <c r="D16" i="4"/>
  <c r="D17" i="4"/>
  <c r="D18" i="4"/>
  <c r="D19" i="4"/>
  <c r="D20" i="4"/>
  <c r="D13" i="4"/>
  <c r="L9" i="4"/>
  <c r="D5" i="4"/>
  <c r="D6" i="4"/>
  <c r="D7" i="4"/>
  <c r="D8" i="4"/>
  <c r="D9" i="4"/>
  <c r="D4" i="4"/>
  <c r="E22" i="5"/>
  <c r="F20" i="5"/>
  <c r="E20" i="5"/>
  <c r="F14" i="5"/>
  <c r="E14" i="5"/>
  <c r="F8" i="5"/>
  <c r="F22" i="5" s="1"/>
  <c r="E8" i="5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F23" i="5" l="1"/>
  <c r="E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이우현</author>
  </authors>
  <commentList>
    <comment ref="E3" authorId="0" shapeId="0" xr:uid="{191B8419-C024-4980-BB57-5D2016D1EA6A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<sst xmlns="http://schemas.openxmlformats.org/spreadsheetml/2006/main" count="455" uniqueCount="278">
  <si>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</si>
  <si>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</si>
  <si>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</si>
  <si>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</si>
  <si>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</si>
  <si>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</si>
  <si>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</si>
  <si>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</si>
  <si>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</si>
  <si>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</si>
  <si>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</si>
  <si>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</si>
  <si>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</si>
  <si>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</si>
  <si>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</si>
  <si>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</si>
  <si>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</si>
  <si>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</si>
  <si>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</si>
  <si>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</si>
  <si>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</si>
  <si>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</si>
  <si>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</si>
  <si>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</si>
  <si>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</si>
  <si>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</si>
  <si>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</si>
  <si>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</si>
  <si>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</si>
  <si>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</si>
  <si>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</si>
  <si>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</si>
  <si>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</si>
  <si>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</si>
  <si>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</si>
  <si>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</si>
  <si>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</si>
  <si>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</si>
  <si>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</si>
  <si>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</si>
  <si>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</si>
  <si>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</si>
  <si>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</si>
  <si>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</si>
  <si>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</si>
  <si>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</si>
  <si>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</si>
  <si>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</si>
  <si>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</si>
  <si>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</si>
  <si>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</si>
  <si>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</si>
  <si>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</si>
  <si>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</si>
  <si>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</si>
  <si>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</si>
  <si>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</si>
  <si>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</si>
  <si>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</si>
  <si>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</si>
  <si>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</si>
  <si>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</si>
  <si>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</si>
  <si>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</si>
  <si>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</si>
  <si>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</si>
  <si>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</si>
  <si>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</si>
  <si>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</si>
  <si>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</si>
  <si>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</si>
  <si>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</si>
  <si>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</si>
  <si>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</si>
  <si>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</si>
  <si>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</si>
  <si>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</si>
  <si>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</si>
  <si>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</si>
  <si>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</si>
  <si>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</si>
  <si>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</si>
  <si>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</si>
  <si>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</si>
  <si>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</si>
  <si>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</si>
  <si>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</si>
  <si>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</si>
  <si>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</si>
  <si>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</si>
  <si>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</si>
  <si>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</si>
  <si>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</si>
  <si>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</si>
  <si>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</si>
  <si>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</si>
  <si>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</si>
  <si>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</si>
  <si>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</si>
  <si>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</si>
  <si>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</si>
  <si>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</si>
  <si>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</si>
  <si>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</si>
  <si>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</si>
  <si>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</si>
  <si>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</si>
  <si>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</si>
  <si>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</si>
  <si>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</si>
  <si>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</si>
  <si>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</si>
  <si>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</si>
  <si>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</si>
  <si>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</si>
  <si>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</si>
  <si>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</si>
  <si>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</si>
  <si>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</si>
  <si>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</si>
  <si>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</si>
  <si>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</si>
  <si>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</si>
  <si>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</si>
  <si>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</si>
  <si>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</si>
  <si>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</si>
  <si>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</si>
  <si>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</si>
  <si>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</si>
  <si>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</si>
  <si>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</si>
  <si>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</si>
  <si>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</si>
  <si>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</si>
  <si>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</si>
  <si>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</si>
  <si>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</si>
  <si>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</si>
  <si>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</si>
  <si>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</si>
  <si>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</si>
  <si>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</si>
  <si>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</si>
  <si>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</si>
  <si>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</si>
  <si>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</si>
  <si>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</si>
  <si>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</si>
  <si>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</si>
  <si>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</si>
  <si>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</si>
  <si>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</si>
  <si>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</si>
  <si>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</si>
  <si>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</si>
  <si>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</si>
  <si>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</si>
  <si>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</si>
  <si>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</si>
  <si>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</si>
  <si>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</si>
  <si>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</si>
  <si>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</si>
  <si>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</si>
  <si>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</si>
  <si>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</si>
  <si>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</si>
  <si>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</si>
  <si>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</si>
  <si>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</si>
  <si>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</si>
  <si>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</si>
  <si>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</si>
  <si>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</si>
  <si>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</si>
  <si>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</si>
  <si>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</si>
  <si>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</si>
  <si>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</si>
  <si>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</si>
  <si>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</si>
  <si>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</si>
  <si>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</si>
  <si>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</si>
  <si>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</si>
  <si>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</si>
  <si>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</si>
  <si>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</si>
  <si>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</si>
  <si>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</si>
  <si>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</si>
  <si>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</si>
  <si>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</si>
  <si>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</si>
  <si>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</si>
  <si>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</si>
  <si>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</si>
  <si>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</si>
  <si>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</si>
  <si>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</si>
  <si>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</si>
  <si>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</si>
  <si>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</si>
  <si>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</si>
  <si>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</si>
  <si>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</si>
  <si>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</si>
  <si>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</si>
  <si>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</si>
  <si>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</si>
  <si>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</si>
  <si>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</si>
  <si>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</si>
  <si>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</si>
  <si>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</si>
  <si>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</si>
  <si>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</si>
  <si>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</si>
  <si>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</si>
  <si>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</si>
  <si>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</si>
  <si>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</si>
  <si>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</si>
  <si>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</si>
  <si>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</si>
  <si>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</si>
  <si>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</si>
  <si>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</si>
  <si>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</si>
  <si>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</si>
  <si>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</si>
  <si>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</si>
  <si>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</si>
  <si>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</si>
  <si>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</si>
  <si>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</si>
  <si>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</si>
  <si>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</si>
  <si>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</si>
  <si>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</si>
  <si>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</si>
  <si>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</si>
  <si>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</si>
  <si>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</si>
  <si>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</si>
  <si>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</si>
  <si>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</si>
  <si>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</si>
  <si>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</si>
  <si>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</si>
  <si>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</si>
  <si>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</si>
  <si>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</si>
  <si>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</si>
  <si>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</si>
  <si>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</si>
  <si>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</si>
  <si>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</si>
  <si>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</si>
  <si>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</si>
  <si>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</si>
  <si>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</si>
  <si>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</si>
  <si>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</si>
  <si>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</si>
  <si>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</si>
  <si>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</si>
  <si>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</si>
  <si>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</si>
  <si>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</si>
  <si>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</si>
  <si>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</si>
  <si>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★인사명부★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</si>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</sst>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9" formatCode="m&quot;/&quot;d&quot;(&quot;aaa&quot;)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48-4FCB-B62C-F065ED5F9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48-4FCB-B62C-F065ED5F9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14</xdr:row>
          <xdr:rowOff>66675</xdr:rowOff>
        </xdr:from>
        <xdr:to>
          <xdr:col>2</xdr:col>
          <xdr:colOff>695325</xdr:colOff>
          <xdr:row>15</xdr:row>
          <xdr:rowOff>180975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57150</xdr:colOff>
      <xdr:row>14</xdr:row>
      <xdr:rowOff>47625</xdr:rowOff>
    </xdr:from>
    <xdr:to>
      <xdr:col>5</xdr:col>
      <xdr:colOff>657225</xdr:colOff>
      <xdr:row>15</xdr:row>
      <xdr:rowOff>190500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B8C0FEE-98FF-746C-BB92-E308D299EAC9}"/>
            </a:ext>
          </a:extLst>
        </xdr:cNvPr>
        <xdr:cNvSpPr/>
      </xdr:nvSpPr>
      <xdr:spPr>
        <a:xfrm>
          <a:off x="2971800" y="3028950"/>
          <a:ext cx="1285875" cy="3524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우현" refreshedDate="45539.386404861114" createdVersion="8" refreshedVersion="8" minRefreshableVersion="3" recordCount="12" xr:uid="{25DEB49D-0BEE-44EE-9B7F-46843ADBC1B8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7DC097-2964-4904-807E-A18B65A6DFBB}" name="피벗 테이블3" cacheId="1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6"/>
    <dataField name="최소 : 총급여액" fld="7" subtotal="min" baseField="1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H9" sqref="H9"/>
    </sheetView>
  </sheetViews>
  <sheetFormatPr defaultRowHeight="16.5" x14ac:dyDescent="0.3"/>
  <cols>
    <col min="1" max="1" width="11.12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 t="s">
        <v>257</v>
      </c>
      <c r="B3" s="1" t="s">
        <v>258</v>
      </c>
      <c r="C3" s="1" t="s">
        <v>259</v>
      </c>
      <c r="D3" s="1" t="s">
        <v>260</v>
      </c>
      <c r="E3" s="1" t="s">
        <v>261</v>
      </c>
      <c r="F3" s="1" t="s">
        <v>262</v>
      </c>
    </row>
    <row r="4" spans="1:6" x14ac:dyDescent="0.3">
      <c r="A4" s="2">
        <v>45209</v>
      </c>
      <c r="B4" s="1" t="s">
        <v>180</v>
      </c>
      <c r="C4" s="3">
        <v>1240</v>
      </c>
      <c r="D4" s="1" t="s">
        <v>263</v>
      </c>
      <c r="E4" s="1">
        <v>10</v>
      </c>
      <c r="F4" s="1" t="s">
        <v>269</v>
      </c>
    </row>
    <row r="5" spans="1:6" x14ac:dyDescent="0.3">
      <c r="A5" s="2">
        <v>45210</v>
      </c>
      <c r="B5" s="1" t="s">
        <v>180</v>
      </c>
      <c r="C5" s="3">
        <v>2450</v>
      </c>
      <c r="D5" s="1" t="s">
        <v>264</v>
      </c>
      <c r="E5" s="1">
        <v>20</v>
      </c>
      <c r="F5" s="1" t="s">
        <v>270</v>
      </c>
    </row>
    <row r="6" spans="1:6" x14ac:dyDescent="0.3">
      <c r="A6" s="2">
        <v>45211</v>
      </c>
      <c r="B6" s="1" t="s">
        <v>180</v>
      </c>
      <c r="C6" s="3">
        <v>1400</v>
      </c>
      <c r="D6" s="1" t="s">
        <v>265</v>
      </c>
      <c r="E6" s="1">
        <v>35</v>
      </c>
      <c r="F6" s="1" t="s">
        <v>271</v>
      </c>
    </row>
    <row r="7" spans="1:6" x14ac:dyDescent="0.3">
      <c r="A7" s="2">
        <v>45225</v>
      </c>
      <c r="B7" s="1" t="s">
        <v>1</v>
      </c>
      <c r="C7" s="3">
        <v>2300</v>
      </c>
      <c r="D7" s="1" t="s">
        <v>266</v>
      </c>
      <c r="E7" s="1">
        <v>5</v>
      </c>
      <c r="F7" s="1" t="s">
        <v>272</v>
      </c>
    </row>
    <row r="8" spans="1:6" x14ac:dyDescent="0.3">
      <c r="A8" s="2">
        <v>45226</v>
      </c>
      <c r="B8" s="1" t="s">
        <v>1</v>
      </c>
      <c r="C8" s="3">
        <v>1500</v>
      </c>
      <c r="D8" s="1" t="s">
        <v>267</v>
      </c>
      <c r="E8" s="1">
        <v>11</v>
      </c>
      <c r="F8" s="1" t="s">
        <v>272</v>
      </c>
    </row>
    <row r="9" spans="1:6" x14ac:dyDescent="0.3">
      <c r="A9" s="2">
        <v>45227</v>
      </c>
      <c r="B9" s="1" t="s">
        <v>3</v>
      </c>
      <c r="C9" s="3">
        <v>1670</v>
      </c>
      <c r="D9" s="1" t="s">
        <v>268</v>
      </c>
      <c r="E9" s="1">
        <v>30</v>
      </c>
      <c r="F9" s="1" t="s">
        <v>269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E3" sqref="E3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26" t="s">
        <v>273</v>
      </c>
      <c r="B1" s="26"/>
      <c r="C1" s="26"/>
      <c r="D1" s="26"/>
      <c r="E1" s="26"/>
      <c r="F1" s="26"/>
    </row>
    <row r="2" spans="1:6" ht="20.100000000000001" customHeight="1" x14ac:dyDescent="0.3">
      <c r="E2" s="1" t="s">
        <v>243</v>
      </c>
      <c r="F2" s="27">
        <v>45162</v>
      </c>
    </row>
    <row r="3" spans="1:6" x14ac:dyDescent="0.3">
      <c r="A3" s="28" t="s">
        <v>225</v>
      </c>
      <c r="B3" s="28" t="s">
        <v>226</v>
      </c>
      <c r="C3" s="28" t="s">
        <v>227</v>
      </c>
      <c r="D3" s="28" t="s">
        <v>228</v>
      </c>
      <c r="E3" s="28" t="s">
        <v>81</v>
      </c>
      <c r="F3" s="28" t="s">
        <v>82</v>
      </c>
    </row>
    <row r="4" spans="1:6" x14ac:dyDescent="0.3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3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3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3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3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3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3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3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3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3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3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3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3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F16" sqref="F16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101</v>
      </c>
    </row>
    <row r="3" spans="1:8" x14ac:dyDescent="0.3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3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6" t="s">
        <v>104</v>
      </c>
      <c r="B16" s="6" t="s">
        <v>104</v>
      </c>
      <c r="C16" s="6" t="s">
        <v>240</v>
      </c>
    </row>
    <row r="17" spans="1:8" x14ac:dyDescent="0.3">
      <c r="A17" s="29" t="s">
        <v>274</v>
      </c>
      <c r="B17" s="29" t="s">
        <v>275</v>
      </c>
      <c r="C17" s="29" t="s">
        <v>276</v>
      </c>
    </row>
    <row r="20" spans="1:8" x14ac:dyDescent="0.3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3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3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3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L9" sqref="L9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45047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42453</v>
      </c>
      <c r="D4" s="6" t="str">
        <f>IF(YEAR($D$2)-YEAR(C4)&gt;=10,"★",(IF(YEAR($D$2)-YEAR(C4)&gt;=5,"☆","")))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IF(YEAR($D$2)-YEAR(C5)&gt;=10,"★",(IF(YEAR($D$2)-YEAR(C5)&gt;=5,"☆","")))</f>
        <v/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3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277</v>
      </c>
    </row>
    <row r="7" spans="1:12" x14ac:dyDescent="0.3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3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3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217</v>
      </c>
      <c r="B13" s="13">
        <v>0.54722222222222217</v>
      </c>
      <c r="C13" s="13">
        <v>0.61388888888888882</v>
      </c>
      <c r="D13" s="6">
        <f>IF(MINUTE(C13)-MINUTE(B13)&lt;=30,HOUR(C13)-HOUR(B13),HOUR(C13)-HOUR(B13)+1)</f>
        <v>2</v>
      </c>
      <c r="F13" s="6" t="s">
        <v>43</v>
      </c>
      <c r="G13" s="6" t="s">
        <v>44</v>
      </c>
      <c r="H13" s="6">
        <v>45</v>
      </c>
      <c r="I13" s="10">
        <f>VLOOKUP(RIGHT(F13,1),$F$24:$H$28,3,FALSE)*H13</f>
        <v>135000</v>
      </c>
    </row>
    <row r="14" spans="1:12" x14ac:dyDescent="0.3">
      <c r="A14" s="6" t="s">
        <v>218</v>
      </c>
      <c r="B14" s="13">
        <v>0.55694444444444446</v>
      </c>
      <c r="C14" s="13">
        <v>0.6743055555555556</v>
      </c>
      <c r="D14" s="6">
        <f t="shared" ref="D14:D20" si="1">IF(MINUTE(C14)-MINUTE(B14)&lt;=30,HOUR(C14)-HOUR(B14),HOUR(C14)-HOUR(B14)+1)</f>
        <v>3</v>
      </c>
      <c r="F14" s="6" t="s">
        <v>45</v>
      </c>
      <c r="G14" s="6" t="s">
        <v>46</v>
      </c>
      <c r="H14" s="6">
        <v>89</v>
      </c>
      <c r="I14" s="10">
        <f t="shared" ref="I14:I20" si="2">VLOOKUP(RIGHT(F14,1),$F$24:$H$28,3,FALSE)*H14</f>
        <v>400500</v>
      </c>
    </row>
    <row r="15" spans="1:12" x14ac:dyDescent="0.3">
      <c r="A15" s="6" t="s">
        <v>219</v>
      </c>
      <c r="B15" s="13">
        <v>0.56666666666666665</v>
      </c>
      <c r="C15" s="13">
        <v>0.64513888888888882</v>
      </c>
      <c r="D15" s="6">
        <f t="shared" si="1"/>
        <v>2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3">
      <c r="A16" s="6" t="s">
        <v>220</v>
      </c>
      <c r="B16" s="13">
        <v>0.59097222222222223</v>
      </c>
      <c r="C16" s="13">
        <v>0.68125000000000002</v>
      </c>
      <c r="D16" s="6">
        <f t="shared" si="1"/>
        <v>2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3">
      <c r="A17" s="6" t="s">
        <v>221</v>
      </c>
      <c r="B17" s="13">
        <v>0.60625000000000007</v>
      </c>
      <c r="C17" s="13">
        <v>0.66527777777777775</v>
      </c>
      <c r="D17" s="6">
        <f t="shared" si="1"/>
        <v>1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3">
      <c r="A18" s="6" t="s">
        <v>222</v>
      </c>
      <c r="B18" s="13">
        <v>0.61527777777777781</v>
      </c>
      <c r="C18" s="13">
        <v>0.6694444444444444</v>
      </c>
      <c r="D18" s="6">
        <f t="shared" si="1"/>
        <v>2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3">
      <c r="A19" s="6" t="s">
        <v>223</v>
      </c>
      <c r="B19" s="13">
        <v>0.64097222222222217</v>
      </c>
      <c r="C19" s="13">
        <v>0.73819444444444438</v>
      </c>
      <c r="D19" s="6">
        <f t="shared" si="1"/>
        <v>2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3">
      <c r="A20" s="6" t="s">
        <v>224</v>
      </c>
      <c r="B20" s="13">
        <v>0.64513888888888882</v>
      </c>
      <c r="C20" s="13">
        <v>0.68541666666666667</v>
      </c>
      <c r="D20" s="6">
        <f t="shared" si="1"/>
        <v>1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3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15" t="s">
        <v>70</v>
      </c>
      <c r="B32" s="15"/>
      <c r="C32" s="15"/>
      <c r="D32" s="11">
        <f>INT(SUMIF(A24:A30,$A$26,D24:D30)/COUNTIF(A24:A30,$A$26))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E8" sqref="E8"/>
    </sheetView>
  </sheetViews>
  <sheetFormatPr defaultRowHeight="16.5" outlineLevelRow="3" x14ac:dyDescent="0.3"/>
  <sheetData>
    <row r="1" spans="1:6" ht="20.25" x14ac:dyDescent="0.3">
      <c r="A1" s="14" t="s">
        <v>117</v>
      </c>
      <c r="B1" s="14"/>
      <c r="C1" s="14"/>
      <c r="D1" s="14"/>
      <c r="E1" s="14"/>
      <c r="F1" s="14"/>
    </row>
    <row r="3" spans="1:6" x14ac:dyDescent="0.3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21" t="s">
        <v>249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17" t="s">
        <v>245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17" t="s">
        <v>250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17" t="s">
        <v>246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3">
      <c r="A20" s="18"/>
      <c r="B20" s="18"/>
      <c r="C20" s="18"/>
      <c r="D20" s="20" t="s">
        <v>251</v>
      </c>
      <c r="E20" s="19">
        <f>SUBTOTAL(5,E16:E19)</f>
        <v>32560</v>
      </c>
      <c r="F20" s="19">
        <f>SUBTOTAL(5,F16:F19)</f>
        <v>32660</v>
      </c>
    </row>
    <row r="21" spans="1:6" outlineLevel="1" x14ac:dyDescent="0.3">
      <c r="A21" s="18"/>
      <c r="B21" s="18"/>
      <c r="C21" s="18"/>
      <c r="D21" s="20" t="s">
        <v>247</v>
      </c>
      <c r="E21" s="19">
        <f>SUBTOTAL(9,E16:E19)</f>
        <v>218740</v>
      </c>
      <c r="F21" s="19">
        <f>SUBTOTAL(9,F16:F19)</f>
        <v>221140</v>
      </c>
    </row>
    <row r="22" spans="1:6" x14ac:dyDescent="0.3">
      <c r="A22" s="18"/>
      <c r="B22" s="18"/>
      <c r="C22" s="18"/>
      <c r="D22" s="20" t="s">
        <v>252</v>
      </c>
      <c r="E22" s="19">
        <f>SUBTOTAL(5,E4:E19)</f>
        <v>12500</v>
      </c>
      <c r="F22" s="19">
        <f>SUBTOTAL(5,F4:F19)</f>
        <v>21000</v>
      </c>
    </row>
    <row r="23" spans="1:6" x14ac:dyDescent="0.3">
      <c r="A23" s="18"/>
      <c r="B23" s="18"/>
      <c r="C23" s="18"/>
      <c r="D23" s="20" t="s">
        <v>248</v>
      </c>
      <c r="E23" s="19">
        <f>SUBTOTAL(9,E4:E19)</f>
        <v>588120</v>
      </c>
      <c r="F23" s="19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B23" sqref="B23"/>
    </sheetView>
  </sheetViews>
  <sheetFormatPr defaultRowHeight="16.5" x14ac:dyDescent="0.3"/>
  <cols>
    <col min="1" max="1" width="19.375" bestFit="1" customWidth="1"/>
    <col min="2" max="2" width="14.875" bestFit="1" customWidth="1"/>
    <col min="3" max="7" width="9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134</v>
      </c>
    </row>
    <row r="3" spans="1:8" x14ac:dyDescent="0.3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3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3">
      <c r="A17" s="22" t="s">
        <v>22</v>
      </c>
      <c r="B17" t="s">
        <v>253</v>
      </c>
    </row>
    <row r="19" spans="1:7" x14ac:dyDescent="0.3">
      <c r="C19" s="22" t="s">
        <v>135</v>
      </c>
    </row>
    <row r="20" spans="1:7" x14ac:dyDescent="0.3">
      <c r="A20" s="22" t="s">
        <v>80</v>
      </c>
      <c r="B20" s="22" t="s">
        <v>256</v>
      </c>
      <c r="C20" t="s">
        <v>109</v>
      </c>
      <c r="D20" t="s">
        <v>89</v>
      </c>
      <c r="E20" t="s">
        <v>107</v>
      </c>
      <c r="F20" t="s">
        <v>94</v>
      </c>
      <c r="G20" t="s">
        <v>248</v>
      </c>
    </row>
    <row r="21" spans="1:7" x14ac:dyDescent="0.3">
      <c r="A21" t="s">
        <v>18</v>
      </c>
      <c r="C21" s="23"/>
      <c r="D21" s="23"/>
      <c r="E21" s="23"/>
      <c r="F21" s="23"/>
      <c r="G21" s="23"/>
    </row>
    <row r="22" spans="1:7" x14ac:dyDescent="0.3">
      <c r="B22" t="s">
        <v>254</v>
      </c>
      <c r="C22" s="23">
        <v>3800000</v>
      </c>
      <c r="D22" s="23">
        <v>3200000</v>
      </c>
      <c r="E22" s="23">
        <v>4650000</v>
      </c>
      <c r="F22" s="23">
        <v>2650000</v>
      </c>
      <c r="G22" s="23">
        <v>3575000</v>
      </c>
    </row>
    <row r="23" spans="1:7" x14ac:dyDescent="0.3">
      <c r="B23" t="s">
        <v>255</v>
      </c>
      <c r="C23" s="23">
        <v>4750000</v>
      </c>
      <c r="D23" s="23">
        <v>3840000</v>
      </c>
      <c r="E23" s="23">
        <v>6045000</v>
      </c>
      <c r="F23" s="23">
        <v>3100500</v>
      </c>
      <c r="G23" s="23">
        <v>3100500</v>
      </c>
    </row>
    <row r="24" spans="1:7" x14ac:dyDescent="0.3">
      <c r="A24" t="s">
        <v>144</v>
      </c>
      <c r="C24" s="23"/>
      <c r="D24" s="23"/>
      <c r="E24" s="23"/>
      <c r="F24" s="23"/>
      <c r="G24" s="23"/>
    </row>
    <row r="25" spans="1:7" x14ac:dyDescent="0.3">
      <c r="B25" t="s">
        <v>254</v>
      </c>
      <c r="C25" s="23">
        <v>3800000</v>
      </c>
      <c r="D25" s="23">
        <v>3200000</v>
      </c>
      <c r="E25" s="23">
        <v>4650000</v>
      </c>
      <c r="F25" s="23">
        <v>2650000</v>
      </c>
      <c r="G25" s="23">
        <v>3575000</v>
      </c>
    </row>
    <row r="26" spans="1:7" x14ac:dyDescent="0.3">
      <c r="B26" t="s">
        <v>255</v>
      </c>
      <c r="C26" s="23">
        <v>4750000</v>
      </c>
      <c r="D26" s="23">
        <v>3840000</v>
      </c>
      <c r="E26" s="23">
        <v>6045000</v>
      </c>
      <c r="F26" s="23">
        <v>3100500</v>
      </c>
      <c r="G26" s="23">
        <v>3100500</v>
      </c>
    </row>
    <row r="27" spans="1:7" x14ac:dyDescent="0.3">
      <c r="A27" t="s">
        <v>141</v>
      </c>
      <c r="C27" s="23"/>
      <c r="D27" s="23"/>
      <c r="E27" s="23"/>
      <c r="F27" s="23"/>
      <c r="G27" s="23"/>
    </row>
    <row r="28" spans="1:7" x14ac:dyDescent="0.3">
      <c r="B28" t="s">
        <v>254</v>
      </c>
      <c r="C28" s="23">
        <v>3800000</v>
      </c>
      <c r="D28" s="23">
        <v>3200000</v>
      </c>
      <c r="E28" s="23">
        <v>4650000</v>
      </c>
      <c r="F28" s="23">
        <v>2650000</v>
      </c>
      <c r="G28" s="23">
        <v>3575000</v>
      </c>
    </row>
    <row r="29" spans="1:7" x14ac:dyDescent="0.3">
      <c r="B29" t="s">
        <v>255</v>
      </c>
      <c r="C29" s="23">
        <v>4750000</v>
      </c>
      <c r="D29" s="23">
        <v>3840000</v>
      </c>
      <c r="E29" s="23">
        <v>6045000</v>
      </c>
      <c r="F29" s="23">
        <v>3100500</v>
      </c>
      <c r="G29" s="23">
        <v>3100500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A3" sqref="A3:G3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14" t="s">
        <v>153</v>
      </c>
      <c r="B1" s="14"/>
      <c r="C1" s="14"/>
      <c r="D1" s="14"/>
      <c r="E1" s="14"/>
      <c r="F1" s="14"/>
      <c r="G1" s="14"/>
    </row>
    <row r="3" spans="1:7" x14ac:dyDescent="0.3">
      <c r="A3" s="24" t="s">
        <v>154</v>
      </c>
      <c r="B3" s="25" t="s">
        <v>40</v>
      </c>
      <c r="C3" s="25" t="s">
        <v>155</v>
      </c>
      <c r="D3" s="25" t="s">
        <v>156</v>
      </c>
      <c r="E3" s="25" t="s">
        <v>60</v>
      </c>
      <c r="F3" s="25" t="s">
        <v>157</v>
      </c>
      <c r="G3" s="25" t="s">
        <v>42</v>
      </c>
    </row>
    <row r="4" spans="1:7" x14ac:dyDescent="0.3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3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3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57150</xdr:colOff>
                    <xdr:row>14</xdr:row>
                    <xdr:rowOff>66675</xdr:rowOff>
                  </from>
                  <to>
                    <xdr:col>2</xdr:col>
                    <xdr:colOff>695325</xdr:colOff>
                    <xdr:row>15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abSelected="1" workbookViewId="0">
      <selection activeCell="P16" sqref="P16"/>
    </sheetView>
  </sheetViews>
  <sheetFormatPr defaultRowHeight="16.5" x14ac:dyDescent="0.3"/>
  <sheetData>
    <row r="1" spans="1:7" ht="20.25" x14ac:dyDescent="0.3">
      <c r="A1" s="14" t="s">
        <v>188</v>
      </c>
      <c r="B1" s="14"/>
      <c r="C1" s="14"/>
      <c r="D1" s="14"/>
      <c r="E1" s="14"/>
      <c r="F1" s="14"/>
      <c r="G1" s="14"/>
    </row>
    <row r="3" spans="1:7" x14ac:dyDescent="0.3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3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우현 이</cp:lastModifiedBy>
  <dcterms:created xsi:type="dcterms:W3CDTF">2023-04-27T08:01:32Z</dcterms:created>
  <dcterms:modified xsi:type="dcterms:W3CDTF">2024-09-04T00:48:53Z</dcterms:modified>
</cp:coreProperties>
</file>