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jiinc\OneDrive\문서\일기..png\"/>
    </mc:Choice>
  </mc:AlternateContent>
  <xr:revisionPtr revIDLastSave="0" documentId="13_ncr:1_{88491DCE-C67D-4125-B556-3637C7B16C85}" xr6:coauthVersionLast="47" xr6:coauthVersionMax="47" xr10:uidLastSave="{00000000-0000-0000-0000-000000000000}"/>
  <bookViews>
    <workbookView xWindow="-108" yWindow="-108" windowWidth="23256" windowHeight="12456" tabRatio="749" activeTab="3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1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  <c r="D5" i="4"/>
  <c r="D6" i="4"/>
  <c r="D8" i="4"/>
  <c r="D9" i="4"/>
  <c r="D4" i="4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E9" i="5"/>
  <c r="D32" i="4"/>
  <c r="I14" i="4"/>
  <c r="I15" i="4"/>
  <c r="I16" i="4"/>
  <c r="I17" i="4"/>
  <c r="I18" i="4"/>
  <c r="I19" i="4"/>
  <c r="I20" i="4"/>
  <c r="I13" i="4"/>
  <c r="D14" i="4"/>
  <c r="D15" i="4"/>
  <c r="D16" i="4"/>
  <c r="D17" i="4"/>
  <c r="D18" i="4"/>
  <c r="D19" i="4"/>
  <c r="D20" i="4"/>
  <c r="D13" i="4"/>
  <c r="L9" i="4"/>
  <c r="G5" i="7"/>
  <c r="G6" i="7"/>
  <c r="G7" i="7"/>
  <c r="G8" i="7"/>
  <c r="G9" i="7"/>
  <c r="G10" i="7"/>
  <c r="G11" i="7"/>
  <c r="G12" i="7"/>
  <c r="G13" i="7"/>
  <c r="G4" i="7"/>
  <c r="F12" i="6"/>
  <c r="F5" i="6"/>
  <c r="F8" i="6"/>
  <c r="F13" i="6"/>
  <c r="F6" i="6"/>
  <c r="F9" i="6"/>
  <c r="F14" i="6"/>
  <c r="F7" i="6"/>
  <c r="F10" i="6"/>
  <c r="F11" i="6"/>
  <c r="F15" i="6"/>
  <c r="F4" i="6"/>
  <c r="E23" i="5" l="1"/>
  <c r="F23" i="5"/>
  <c r="G12" i="6"/>
  <c r="H12" i="6" s="1"/>
  <c r="G5" i="6"/>
  <c r="H5" i="6" s="1"/>
  <c r="G8" i="6"/>
  <c r="H8" i="6" s="1"/>
  <c r="G13" i="6"/>
  <c r="H13" i="6" s="1"/>
  <c r="G6" i="6"/>
  <c r="H6" i="6" s="1"/>
  <c r="G9" i="6"/>
  <c r="H9" i="6" s="1"/>
  <c r="G14" i="6"/>
  <c r="H14" i="6" s="1"/>
  <c r="G7" i="6"/>
  <c r="H7" i="6" s="1"/>
  <c r="G10" i="6"/>
  <c r="H10" i="6" s="1"/>
  <c r="G11" i="6"/>
  <c r="H11" i="6" s="1"/>
  <c r="G15" i="6"/>
  <c r="H15" i="6" s="1"/>
  <c r="G4" i="6"/>
  <c r="H4" i="6" s="1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천지인</author>
  </authors>
  <commentList>
    <comment ref="E3" authorId="0" shapeId="0" xr:uid="{2666B38A-B96B-4075-A4D4-44EE655FF5DD}">
      <text>
        <r>
          <rPr>
            <sz val="9"/>
            <color indexed="81"/>
            <rFont val="돋움"/>
            <family val="3"/>
            <charset val="129"/>
          </rPr>
          <t>개월 수</t>
        </r>
      </text>
    </comment>
  </commentList>
</comments>
</file>

<file path=xl/sharedStrings.xml><?xml version="1.0" encoding="utf-8"?>
<sst xmlns="http://schemas.openxmlformats.org/spreadsheetml/2006/main" count="441" uniqueCount="271">
  <si>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</si>
  <si>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</si>
  <si>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</si>
  <si>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</si>
  <si>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</si>
  <si>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</si>
  <si>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</si>
  <si>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</si>
  <si>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</si>
  <si>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</si>
  <si>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</si>
  <si>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</si>
  <si>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</si>
  <si>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</si>
  <si>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</si>
  <si>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</si>
  <si>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</si>
  <si>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</si>
  <si>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</si>
  <si>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</si>
  <si>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</si>
  <si>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</si>
  <si>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</si>
  <si>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</si>
  <si>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</si>
  <si>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</si>
  <si>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</si>
  <si>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</si>
  <si>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</si>
  <si>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</si>
  <si>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</si>
  <si>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</si>
  <si>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</si>
  <si>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</si>
  <si>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</si>
  <si>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</si>
  <si>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</si>
  <si>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</si>
  <si>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</si>
  <si>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</si>
  <si>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</si>
  <si>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</si>
  <si>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</si>
  <si>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</si>
  <si>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</si>
  <si>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</si>
  <si>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</si>
  <si>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</si>
  <si>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</si>
  <si>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</si>
  <si>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</si>
  <si>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</si>
  <si>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</si>
  <si>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</si>
  <si>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</si>
  <si>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</si>
  <si>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</si>
  <si>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</si>
  <si>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</si>
  <si>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</si>
  <si>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</si>
  <si>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</si>
  <si>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</si>
  <si>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</si>
  <si>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</si>
  <si>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</si>
  <si>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</si>
  <si>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</si>
  <si>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</si>
  <si>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</si>
  <si>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</si>
  <si>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</si>
  <si>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</si>
  <si>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</si>
  <si>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</si>
  <si>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</si>
  <si>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</si>
  <si>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</si>
  <si>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</si>
  <si>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</si>
  <si>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</si>
  <si>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</si>
  <si>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</si>
  <si>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</si>
  <si>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</si>
  <si>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</si>
  <si>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</si>
  <si>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</si>
  <si>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</si>
  <si>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</si>
  <si>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</si>
  <si>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</si>
  <si>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</si>
  <si>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</si>
  <si>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</si>
  <si>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</si>
  <si>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</si>
  <si>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</si>
  <si>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</si>
  <si>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</si>
  <si>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</si>
  <si>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</si>
  <si>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</si>
  <si>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</si>
  <si>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</si>
  <si>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</si>
  <si>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</si>
  <si>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</si>
  <si>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</si>
  <si>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</si>
  <si>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</si>
  <si>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</si>
  <si>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</si>
  <si>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</si>
  <si>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</si>
  <si>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</si>
  <si>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</si>
  <si>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</si>
  <si>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</si>
  <si>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</si>
  <si>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</si>
  <si>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</si>
  <si>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</si>
  <si>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</si>
  <si>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</si>
  <si>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</si>
  <si>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</si>
  <si>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</si>
  <si>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</si>
  <si>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</si>
  <si>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</si>
  <si>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</si>
  <si>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</si>
  <si>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</si>
  <si>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</si>
  <si>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</si>
  <si>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</si>
  <si>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</si>
  <si>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</si>
  <si>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</si>
  <si>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</si>
  <si>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</si>
  <si>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</si>
  <si>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</si>
  <si>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</si>
  <si>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</si>
  <si>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</si>
  <si>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</si>
  <si>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</si>
  <si>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</si>
  <si>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</si>
  <si>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</si>
  <si>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</si>
  <si>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</si>
  <si>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</si>
  <si>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</si>
  <si>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</si>
  <si>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</si>
  <si>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</si>
  <si>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</si>
  <si>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</si>
  <si>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</si>
  <si>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</si>
  <si>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</si>
  <si>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</si>
  <si>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</si>
  <si>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</si>
  <si>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</si>
  <si>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</si>
  <si>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</si>
  <si>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</si>
  <si>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</si>
  <si>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</si>
  <si>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</si>
  <si>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</si>
  <si>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</si>
  <si>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</si>
  <si>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</si>
  <si>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</si>
  <si>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</si>
  <si>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</si>
  <si>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</si>
  <si>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</si>
  <si>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</si>
  <si>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</si>
  <si>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</si>
  <si>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</si>
  <si>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</si>
  <si>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</si>
  <si>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</si>
  <si>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</si>
  <si>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</si>
  <si>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</si>
  <si>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</si>
  <si>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</si>
  <si>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</si>
  <si>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</si>
  <si>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</si>
  <si>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</si>
  <si>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</si>
  <si>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</si>
  <si>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</si>
  <si>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</si>
  <si>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</si>
  <si>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</si>
  <si>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</si>
  <si>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</si>
  <si>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</si>
  <si>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</si>
  <si>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</si>
  <si>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</si>
  <si>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</si>
  <si>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</si>
  <si>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</si>
  <si>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</si>
  <si>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</si>
  <si>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</si>
  <si>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</si>
  <si>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</si>
  <si>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</si>
  <si>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</si>
  <si>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</si>
  <si>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</si>
  <si>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</si>
  <si>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</si>
  <si>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</si>
  <si>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</si>
  <si>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</si>
  <si>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</si>
  <si>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</si>
  <si>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</si>
  <si>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</si>
  <si>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</si>
  <si>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</si>
  <si>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</si>
  <si>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</si>
  <si>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</si>
  <si>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</si>
  <si>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</si>
  <si>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</si>
  <si>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</si>
  <si>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</si>
  <si>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</si>
  <si>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</si>
  <si>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퇴직금</t>
    <phoneticPr fontId="1" type="noConversion"/>
  </si>
  <si>
    <t>상여금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</si>
  <si>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</si>
  <si>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</si>
  <si>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</si>
  <si>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관리부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</si>
  <si>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</si>
  <si>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</si>
  <si>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</si>
  <si>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</si>
  <si>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</si>
  <si>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</si>
  <si>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</si>
  <si>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</si>
  <si>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</si>
  <si>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전체 평균 : 기본급</t>
  </si>
  <si>
    <t>평균 : 기본급</t>
  </si>
  <si>
    <t>전체 최소 : 총급여액</t>
  </si>
  <si>
    <t>최소 : 총급여액</t>
  </si>
  <si>
    <t>값</t>
  </si>
  <si>
    <t>판매일</t>
    <phoneticPr fontId="1" type="noConversion"/>
  </si>
  <si>
    <t>상품명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</si>
  <si>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</si>
  <si>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</si>
  <si>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</si>
  <si>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코드번호</t>
    <phoneticPr fontId="1" type="noConversion"/>
  </si>
  <si>
    <t>★인사명부★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</si>
</sst>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m\/d\(aaa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u val="doubleAccounting"/>
      <sz val="1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F1-4636-9825-3A2F284B7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F1-4636-9825-3A2F284B7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C78DFBD9-B289-25A5-BC24-D6236BF0155C}"/>
            </a:ext>
          </a:extLst>
        </xdr:cNvPr>
        <xdr:cNvSpPr/>
      </xdr:nvSpPr>
      <xdr:spPr>
        <a:xfrm>
          <a:off x="2880360" y="3139440"/>
          <a:ext cx="20345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900"/>
            <a:t>셀서식</a:t>
          </a:r>
          <a:endParaRPr lang="en-US" altLang="ko-KR" sz="9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천지인" refreshedDate="45706.796310763886" createdVersion="8" refreshedVersion="8" minRefreshableVersion="3" recordCount="12" xr:uid="{8655CF6D-0D60-44F0-BA4A-B47769BF7954}">
  <cacheSource type="worksheet">
    <worksheetSource ref="A3:H15" sheet="분석작업-2"/>
  </cacheSource>
  <cacheFields count="8">
    <cacheField name="성명" numFmtId="0">
      <sharedItems count="12">
        <s v="박덕우"/>
        <s v="호지명"/>
        <s v="지연학"/>
        <s v="주지연"/>
        <s v="김동지"/>
        <s v="이진경"/>
        <s v="한승수"/>
        <s v="민지환"/>
        <s v="하나영"/>
        <s v="한아름"/>
        <s v="오여령"/>
        <s v="이세현"/>
      </sharedItems>
    </cacheField>
    <cacheField name="부서" numFmtId="0">
      <sharedItems count="3">
        <s v="기획부"/>
        <s v="판매부"/>
        <s v="홍보부"/>
      </sharedItems>
    </cacheField>
    <cacheField name="직위" numFmtId="0">
      <sharedItems count="4">
        <s v="부장"/>
        <s v="사원"/>
        <s v="과장"/>
        <s v="대리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0"/>
    <x v="1"/>
    <n v="19"/>
    <n v="2650000"/>
    <n v="0.17"/>
    <n v="450500.00000000006"/>
    <n v="3100500"/>
  </r>
  <r>
    <x v="2"/>
    <x v="0"/>
    <x v="2"/>
    <n v="20"/>
    <n v="3800000"/>
    <n v="0.25"/>
    <n v="950000"/>
    <n v="4750000"/>
  </r>
  <r>
    <x v="3"/>
    <x v="0"/>
    <x v="3"/>
    <n v="18"/>
    <n v="3200000"/>
    <n v="0.2"/>
    <n v="640000"/>
    <n v="3840000"/>
  </r>
  <r>
    <x v="4"/>
    <x v="1"/>
    <x v="3"/>
    <n v="6"/>
    <n v="3200000"/>
    <n v="0.2"/>
    <n v="640000"/>
    <n v="3840000"/>
  </r>
  <r>
    <x v="5"/>
    <x v="1"/>
    <x v="0"/>
    <n v="24"/>
    <n v="4650000"/>
    <n v="0.3"/>
    <n v="1395000"/>
    <n v="6045000"/>
  </r>
  <r>
    <x v="6"/>
    <x v="1"/>
    <x v="2"/>
    <n v="25"/>
    <n v="3800000"/>
    <n v="0.25"/>
    <n v="950000"/>
    <n v="4750000"/>
  </r>
  <r>
    <x v="7"/>
    <x v="1"/>
    <x v="1"/>
    <n v="12"/>
    <n v="2650000"/>
    <n v="0.17"/>
    <n v="450500.00000000006"/>
    <n v="3100500"/>
  </r>
  <r>
    <x v="8"/>
    <x v="2"/>
    <x v="1"/>
    <n v="24"/>
    <n v="2650000"/>
    <n v="0.17"/>
    <n v="450500.00000000006"/>
    <n v="3100500"/>
  </r>
  <r>
    <x v="9"/>
    <x v="2"/>
    <x v="0"/>
    <n v="28"/>
    <n v="4650000"/>
    <n v="0.3"/>
    <n v="1395000"/>
    <n v="6045000"/>
  </r>
  <r>
    <x v="10"/>
    <x v="2"/>
    <x v="3"/>
    <n v="15"/>
    <n v="3200000"/>
    <n v="0.2"/>
    <n v="640000"/>
    <n v="3840000"/>
  </r>
  <r>
    <x v="11"/>
    <x v="2"/>
    <x v="2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8F5794-2A00-4CC9-80F3-6FBD2F8C5405}" name="피벗 테이블2" cacheId="13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9:G31" firstHeaderRow="1" firstDataRow="2" firstDataCol="2" rowPageCount="1" colPageCount="1"/>
  <pivotFields count="8">
    <pivotField axis="axisPage" compact="0" showAll="0">
      <items count="13">
        <item x="4"/>
        <item x="7"/>
        <item x="0"/>
        <item x="10"/>
        <item x="11"/>
        <item x="5"/>
        <item x="3"/>
        <item x="2"/>
        <item x="8"/>
        <item x="6"/>
        <item x="9"/>
        <item x="1"/>
        <item t="default"/>
      </items>
    </pivotField>
    <pivotField axis="axisRow" compact="0" showAll="0">
      <items count="4">
        <item x="0"/>
        <item x="1"/>
        <item x="2"/>
        <item t="default"/>
      </items>
    </pivotField>
    <pivotField axis="axisCol" compact="0" showAll="0">
      <items count="5">
        <item x="0"/>
        <item x="2"/>
        <item x="3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11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 t="grand">
      <x/>
    </i>
    <i t="grand" i="1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0" baseItem="0" numFmtId="41"/>
    <dataField name="최소 : 총급여액" fld="7" subtotal="min" baseField="1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B8" sqref="B8"/>
    </sheetView>
  </sheetViews>
  <sheetFormatPr defaultRowHeight="17.399999999999999" x14ac:dyDescent="0.4"/>
  <cols>
    <col min="1" max="1" width="10.8984375" bestFit="1" customWidth="1"/>
    <col min="4" max="4" width="9" bestFit="1" customWidth="1"/>
  </cols>
  <sheetData>
    <row r="1" spans="1:6" x14ac:dyDescent="0.4">
      <c r="A1" t="s">
        <v>2</v>
      </c>
    </row>
    <row r="3" spans="1:6" x14ac:dyDescent="0.4">
      <c r="A3" s="1" t="s">
        <v>264</v>
      </c>
      <c r="B3" s="1" t="s">
        <v>265</v>
      </c>
      <c r="C3" s="1" t="s">
        <v>266</v>
      </c>
      <c r="D3" s="1" t="s">
        <v>267</v>
      </c>
      <c r="E3" s="1" t="s">
        <v>268</v>
      </c>
      <c r="F3" s="1"/>
    </row>
    <row r="4" spans="1:6" x14ac:dyDescent="0.4">
      <c r="A4" s="2">
        <v>45209</v>
      </c>
      <c r="B4" s="1" t="s">
        <v>179</v>
      </c>
      <c r="C4" s="3"/>
      <c r="D4" s="1"/>
      <c r="E4" s="1"/>
      <c r="F4" s="1"/>
    </row>
    <row r="5" spans="1:6" x14ac:dyDescent="0.4">
      <c r="A5" s="2">
        <v>45210</v>
      </c>
      <c r="B5" s="1" t="s">
        <v>179</v>
      </c>
      <c r="C5" s="3"/>
      <c r="D5" s="1"/>
      <c r="E5" s="1"/>
      <c r="F5" s="1"/>
    </row>
    <row r="6" spans="1:6" x14ac:dyDescent="0.4">
      <c r="A6" s="2">
        <v>45211</v>
      </c>
      <c r="B6" s="1" t="s">
        <v>179</v>
      </c>
      <c r="C6" s="3"/>
      <c r="D6" s="1"/>
      <c r="E6" s="1"/>
      <c r="F6" s="1"/>
    </row>
    <row r="7" spans="1:6" x14ac:dyDescent="0.4">
      <c r="A7" s="2">
        <v>45225</v>
      </c>
      <c r="B7" s="1" t="s">
        <v>1</v>
      </c>
      <c r="C7" s="3"/>
      <c r="D7" s="1"/>
      <c r="E7" s="1"/>
      <c r="F7" s="1"/>
    </row>
    <row r="8" spans="1:6" x14ac:dyDescent="0.4">
      <c r="A8" s="2">
        <v>45226</v>
      </c>
      <c r="B8" s="1"/>
      <c r="C8" s="3"/>
      <c r="D8" s="1"/>
      <c r="E8" s="1"/>
      <c r="F8" s="1"/>
    </row>
    <row r="9" spans="1:6" x14ac:dyDescent="0.4">
      <c r="A9" s="2">
        <v>45227</v>
      </c>
      <c r="B9" s="1"/>
      <c r="C9" s="3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F2" sqref="F2"/>
    </sheetView>
  </sheetViews>
  <sheetFormatPr defaultRowHeight="17.399999999999999" x14ac:dyDescent="0.4"/>
  <cols>
    <col min="1" max="1" width="10.69921875" bestFit="1" customWidth="1"/>
    <col min="6" max="6" width="10.69921875" bestFit="1" customWidth="1"/>
  </cols>
  <sheetData>
    <row r="1" spans="1:6" ht="29.4" x14ac:dyDescent="0.4">
      <c r="A1" s="25" t="s">
        <v>270</v>
      </c>
      <c r="B1" s="25"/>
      <c r="C1" s="25"/>
      <c r="D1" s="25"/>
      <c r="E1" s="25"/>
      <c r="F1" s="25"/>
    </row>
    <row r="2" spans="1:6" ht="19.95" customHeight="1" x14ac:dyDescent="0.4">
      <c r="E2" s="1" t="s">
        <v>242</v>
      </c>
      <c r="F2" s="26">
        <v>45162</v>
      </c>
    </row>
    <row r="3" spans="1:6" x14ac:dyDescent="0.4">
      <c r="A3" s="15" t="s">
        <v>224</v>
      </c>
      <c r="B3" s="15" t="s">
        <v>225</v>
      </c>
      <c r="C3" s="15" t="s">
        <v>226</v>
      </c>
      <c r="D3" s="15" t="s">
        <v>227</v>
      </c>
      <c r="E3" s="15" t="s">
        <v>81</v>
      </c>
      <c r="F3" s="15" t="s">
        <v>82</v>
      </c>
    </row>
    <row r="4" spans="1:6" x14ac:dyDescent="0.4">
      <c r="A4" s="7">
        <v>37705</v>
      </c>
      <c r="B4" s="6" t="s">
        <v>83</v>
      </c>
      <c r="C4" s="6" t="s">
        <v>240</v>
      </c>
      <c r="D4" s="6" t="s">
        <v>228</v>
      </c>
      <c r="E4" s="6">
        <v>240</v>
      </c>
      <c r="F4" s="6" t="s">
        <v>84</v>
      </c>
    </row>
    <row r="5" spans="1:6" x14ac:dyDescent="0.4">
      <c r="A5" s="7">
        <v>41797</v>
      </c>
      <c r="B5" s="6" t="s">
        <v>85</v>
      </c>
      <c r="C5" s="6" t="s">
        <v>240</v>
      </c>
      <c r="D5" s="6" t="s">
        <v>229</v>
      </c>
      <c r="E5" s="6">
        <v>108</v>
      </c>
      <c r="F5" s="6" t="s">
        <v>230</v>
      </c>
    </row>
    <row r="6" spans="1:6" x14ac:dyDescent="0.4">
      <c r="A6" s="7">
        <v>43803</v>
      </c>
      <c r="B6" s="6" t="s">
        <v>86</v>
      </c>
      <c r="C6" s="6" t="s">
        <v>240</v>
      </c>
      <c r="D6" s="6" t="s">
        <v>231</v>
      </c>
      <c r="E6" s="6">
        <v>48</v>
      </c>
      <c r="F6" s="6" t="s">
        <v>232</v>
      </c>
    </row>
    <row r="7" spans="1:6" x14ac:dyDescent="0.4">
      <c r="A7" s="7">
        <v>41276</v>
      </c>
      <c r="B7" s="6" t="s">
        <v>87</v>
      </c>
      <c r="C7" s="6" t="s">
        <v>241</v>
      </c>
      <c r="D7" s="6" t="s">
        <v>229</v>
      </c>
      <c r="E7" s="6">
        <v>120</v>
      </c>
      <c r="F7" s="6" t="s">
        <v>84</v>
      </c>
    </row>
    <row r="8" spans="1:6" x14ac:dyDescent="0.4">
      <c r="A8" s="7">
        <v>43655</v>
      </c>
      <c r="B8" s="6" t="s">
        <v>88</v>
      </c>
      <c r="C8" s="6" t="s">
        <v>241</v>
      </c>
      <c r="D8" s="6" t="s">
        <v>231</v>
      </c>
      <c r="E8" s="6">
        <v>48</v>
      </c>
      <c r="F8" s="6" t="s">
        <v>233</v>
      </c>
    </row>
    <row r="9" spans="1:6" x14ac:dyDescent="0.4">
      <c r="A9" s="7">
        <v>44506</v>
      </c>
      <c r="B9" s="6" t="s">
        <v>90</v>
      </c>
      <c r="C9" s="6" t="s">
        <v>241</v>
      </c>
      <c r="D9" s="6" t="s">
        <v>234</v>
      </c>
      <c r="E9" s="6">
        <v>24</v>
      </c>
      <c r="F9" s="6" t="s">
        <v>235</v>
      </c>
    </row>
    <row r="10" spans="1:6" x14ac:dyDescent="0.4">
      <c r="A10" s="7">
        <v>37377</v>
      </c>
      <c r="B10" s="6" t="s">
        <v>91</v>
      </c>
      <c r="C10" s="6" t="s">
        <v>236</v>
      </c>
      <c r="D10" s="6" t="s">
        <v>228</v>
      </c>
      <c r="E10" s="6">
        <v>252</v>
      </c>
      <c r="F10" s="6" t="s">
        <v>230</v>
      </c>
    </row>
    <row r="11" spans="1:6" x14ac:dyDescent="0.4">
      <c r="A11" s="7">
        <v>41020</v>
      </c>
      <c r="B11" s="6" t="s">
        <v>93</v>
      </c>
      <c r="C11" s="6" t="s">
        <v>236</v>
      </c>
      <c r="D11" s="6" t="s">
        <v>229</v>
      </c>
      <c r="E11" s="6">
        <v>132</v>
      </c>
      <c r="F11" s="6" t="s">
        <v>235</v>
      </c>
    </row>
    <row r="12" spans="1:6" x14ac:dyDescent="0.4">
      <c r="A12" s="7">
        <v>43363</v>
      </c>
      <c r="B12" s="6" t="s">
        <v>95</v>
      </c>
      <c r="C12" s="6" t="s">
        <v>236</v>
      </c>
      <c r="D12" s="6" t="s">
        <v>231</v>
      </c>
      <c r="E12" s="6">
        <v>60</v>
      </c>
      <c r="F12" s="6" t="s">
        <v>237</v>
      </c>
    </row>
    <row r="13" spans="1:6" x14ac:dyDescent="0.4">
      <c r="A13" s="7">
        <v>44693</v>
      </c>
      <c r="B13" s="6" t="s">
        <v>96</v>
      </c>
      <c r="C13" s="6" t="s">
        <v>236</v>
      </c>
      <c r="D13" s="6" t="s">
        <v>234</v>
      </c>
      <c r="E13" s="6">
        <v>12</v>
      </c>
      <c r="F13" s="6" t="s">
        <v>232</v>
      </c>
    </row>
    <row r="14" spans="1:6" x14ac:dyDescent="0.4">
      <c r="A14" s="7">
        <v>41565</v>
      </c>
      <c r="B14" s="6" t="s">
        <v>97</v>
      </c>
      <c r="C14" s="6" t="s">
        <v>238</v>
      </c>
      <c r="D14" s="6" t="s">
        <v>229</v>
      </c>
      <c r="E14" s="6">
        <v>120</v>
      </c>
      <c r="F14" s="6" t="s">
        <v>232</v>
      </c>
    </row>
    <row r="15" spans="1:6" x14ac:dyDescent="0.4">
      <c r="A15" s="7">
        <v>44979</v>
      </c>
      <c r="B15" s="6" t="s">
        <v>98</v>
      </c>
      <c r="C15" s="6" t="s">
        <v>238</v>
      </c>
      <c r="D15" s="6" t="s">
        <v>234</v>
      </c>
      <c r="E15" s="6">
        <v>7</v>
      </c>
      <c r="F15" s="6" t="s">
        <v>233</v>
      </c>
    </row>
    <row r="16" spans="1:6" x14ac:dyDescent="0.4">
      <c r="A16" s="7">
        <v>44912</v>
      </c>
      <c r="B16" s="6" t="s">
        <v>99</v>
      </c>
      <c r="C16" s="6" t="s">
        <v>238</v>
      </c>
      <c r="D16" s="6" t="s">
        <v>234</v>
      </c>
      <c r="E16" s="6">
        <v>12</v>
      </c>
      <c r="F16" s="6" t="s">
        <v>230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1"/>
  <sheetViews>
    <sheetView topLeftCell="A12" workbookViewId="0">
      <selection activeCell="C34" sqref="C34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22" t="s">
        <v>100</v>
      </c>
      <c r="B1" s="22"/>
      <c r="C1" s="22"/>
      <c r="D1" s="22"/>
      <c r="E1" s="22"/>
      <c r="F1" s="22"/>
      <c r="G1" s="22"/>
      <c r="H1" s="22"/>
    </row>
    <row r="2" spans="1:8" x14ac:dyDescent="0.4">
      <c r="H2" s="8" t="s">
        <v>101</v>
      </c>
    </row>
    <row r="3" spans="1:8" x14ac:dyDescent="0.4">
      <c r="A3" s="6" t="s">
        <v>22</v>
      </c>
      <c r="B3" s="6" t="s">
        <v>8</v>
      </c>
      <c r="C3" s="6" t="s">
        <v>227</v>
      </c>
      <c r="D3" s="6" t="s">
        <v>102</v>
      </c>
      <c r="E3" s="6" t="s">
        <v>103</v>
      </c>
      <c r="F3" s="6" t="s">
        <v>239</v>
      </c>
      <c r="G3" s="6" t="s">
        <v>24</v>
      </c>
      <c r="H3" s="6" t="s">
        <v>104</v>
      </c>
    </row>
    <row r="4" spans="1:8" x14ac:dyDescent="0.4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5" spans="1:8" x14ac:dyDescent="0.4">
      <c r="A15" s="1"/>
      <c r="B15" s="1"/>
      <c r="C15" s="1"/>
    </row>
    <row r="16" spans="1:8" x14ac:dyDescent="0.4">
      <c r="A16" s="1" t="s">
        <v>244</v>
      </c>
      <c r="B16" s="1" t="s">
        <v>244</v>
      </c>
      <c r="C16" s="1" t="s">
        <v>245</v>
      </c>
    </row>
    <row r="17" spans="1:8" x14ac:dyDescent="0.4">
      <c r="A17" s="1" t="s">
        <v>246</v>
      </c>
      <c r="B17" s="1" t="s">
        <v>247</v>
      </c>
      <c r="C17" s="1" t="s">
        <v>248</v>
      </c>
    </row>
    <row r="20" spans="1:8" x14ac:dyDescent="0.4">
      <c r="A20" s="6" t="s">
        <v>22</v>
      </c>
      <c r="B20" s="6" t="s">
        <v>8</v>
      </c>
      <c r="C20" s="6" t="s">
        <v>227</v>
      </c>
      <c r="D20" s="6" t="s">
        <v>102</v>
      </c>
      <c r="E20" s="6" t="s">
        <v>103</v>
      </c>
      <c r="F20" s="6" t="s">
        <v>239</v>
      </c>
      <c r="G20" s="6" t="s">
        <v>24</v>
      </c>
      <c r="H20" s="6" t="s">
        <v>104</v>
      </c>
    </row>
    <row r="21" spans="1:8" x14ac:dyDescent="0.4">
      <c r="A21" s="6" t="s">
        <v>22</v>
      </c>
      <c r="B21" s="6" t="s">
        <v>8</v>
      </c>
      <c r="C21" s="6" t="s">
        <v>227</v>
      </c>
      <c r="D21" s="6" t="s">
        <v>102</v>
      </c>
      <c r="E21" s="6" t="s">
        <v>103</v>
      </c>
      <c r="F21" s="6" t="s">
        <v>239</v>
      </c>
      <c r="G21" s="6" t="s">
        <v>24</v>
      </c>
      <c r="H21" s="6" t="s">
        <v>104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abSelected="1" workbookViewId="0">
      <selection activeCell="D7" sqref="D7"/>
    </sheetView>
  </sheetViews>
  <sheetFormatPr defaultRowHeight="17.399999999999999" x14ac:dyDescent="0.4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 x14ac:dyDescent="0.4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">
      <c r="C2" s="8" t="s">
        <v>6</v>
      </c>
      <c r="D2" s="2">
        <v>45047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">
      <c r="A4" s="6" t="s">
        <v>11</v>
      </c>
      <c r="B4" s="6" t="s">
        <v>12</v>
      </c>
      <c r="C4" s="7">
        <v>42453</v>
      </c>
      <c r="D4" s="6" t="str">
        <f>IF(YEAR($D$2)-YEAR(C4)&gt;10,"★",IF(YEAR($D$2)-YEAR(C4)&gt;=5,"☆",""))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">
      <c r="A5" s="6" t="s">
        <v>13</v>
      </c>
      <c r="B5" s="6" t="s">
        <v>12</v>
      </c>
      <c r="C5" s="7">
        <v>43787</v>
      </c>
      <c r="D5" s="6" t="str">
        <f t="shared" ref="D5:D9" si="0">IF(YEAR($D$2)-YEAR(C5)&gt;10,"★",IF(YEAR($D$2)-YEAR(C5)&gt;=5,"☆",""))</f>
        <v/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226</v>
      </c>
    </row>
    <row r="6" spans="1:12" x14ac:dyDescent="0.4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249</v>
      </c>
    </row>
    <row r="7" spans="1:12" x14ac:dyDescent="0.4">
      <c r="A7" s="6" t="s">
        <v>16</v>
      </c>
      <c r="B7" s="6" t="s">
        <v>15</v>
      </c>
      <c r="C7" s="7">
        <v>41569</v>
      </c>
      <c r="D7" s="6" t="str">
        <f>IF(YEAR($D$2)-YEAR(C7)&gt;=10,"★",IF(YEAR($D$2)-YEAR(C7)&gt;=5,"☆",""))</f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ROUND(DAVERAGE(F2:J9,J2,L5:L6),-2)</f>
        <v>15700</v>
      </c>
    </row>
    <row r="11" spans="1:12" x14ac:dyDescent="0.4">
      <c r="A11" s="4" t="s">
        <v>212</v>
      </c>
      <c r="B11" s="5" t="s">
        <v>213</v>
      </c>
      <c r="F11" s="4" t="s">
        <v>37</v>
      </c>
      <c r="G11" s="5" t="s">
        <v>38</v>
      </c>
    </row>
    <row r="12" spans="1:12" x14ac:dyDescent="0.4">
      <c r="A12" s="6" t="s">
        <v>215</v>
      </c>
      <c r="B12" s="6" t="s">
        <v>210</v>
      </c>
      <c r="C12" s="6" t="s">
        <v>211</v>
      </c>
      <c r="D12" s="9" t="s">
        <v>214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">
      <c r="A13" s="6" t="s">
        <v>216</v>
      </c>
      <c r="B13" s="13">
        <v>0.54722222222222217</v>
      </c>
      <c r="C13" s="13">
        <v>0.61388888888888882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H13*VLOOKUP(RIGHT(F13,1),$F$23:$H$28,3,FALSE)</f>
        <v>135000</v>
      </c>
    </row>
    <row r="14" spans="1:12" x14ac:dyDescent="0.4">
      <c r="A14" s="6" t="s">
        <v>217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H14*VLOOKUP(RIGHT(F14,1),$F$23:$H$28,3,FALSE)</f>
        <v>400500</v>
      </c>
    </row>
    <row r="15" spans="1:12" x14ac:dyDescent="0.4">
      <c r="A15" s="6" t="s">
        <v>218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">
      <c r="A16" s="6" t="s">
        <v>219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">
      <c r="A17" s="6" t="s">
        <v>220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">
      <c r="A18" s="6" t="s">
        <v>221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">
      <c r="A19" s="6" t="s">
        <v>222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">
      <c r="A20" s="6" t="s">
        <v>223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">
      <c r="A22" s="4" t="s">
        <v>56</v>
      </c>
      <c r="B22" s="5" t="s">
        <v>57</v>
      </c>
      <c r="F22" s="24" t="s">
        <v>71</v>
      </c>
      <c r="G22" s="24"/>
      <c r="H22" s="24"/>
    </row>
    <row r="23" spans="1:9" x14ac:dyDescent="0.4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">
      <c r="A32" s="23" t="s">
        <v>70</v>
      </c>
      <c r="B32" s="23"/>
      <c r="C32" s="23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3" workbookViewId="0">
      <selection activeCell="H6" sqref="H6"/>
    </sheetView>
  </sheetViews>
  <sheetFormatPr defaultRowHeight="17.399999999999999" outlineLevelRow="3" x14ac:dyDescent="0.4"/>
  <sheetData>
    <row r="1" spans="1:6" ht="21" x14ac:dyDescent="0.4">
      <c r="A1" s="22" t="s">
        <v>117</v>
      </c>
      <c r="B1" s="22"/>
      <c r="C1" s="22"/>
      <c r="D1" s="22"/>
      <c r="E1" s="22"/>
      <c r="F1" s="22"/>
    </row>
    <row r="3" spans="1:6" x14ac:dyDescent="0.4">
      <c r="A3" s="6" t="s">
        <v>118</v>
      </c>
      <c r="B3" s="6" t="s">
        <v>79</v>
      </c>
      <c r="C3" s="6" t="s">
        <v>227</v>
      </c>
      <c r="D3" s="6" t="s">
        <v>243</v>
      </c>
      <c r="E3" s="6" t="s">
        <v>119</v>
      </c>
      <c r="F3" s="6" t="s">
        <v>120</v>
      </c>
    </row>
    <row r="4" spans="1:6" outlineLevel="3" x14ac:dyDescent="0.4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">
      <c r="A8" s="6"/>
      <c r="B8" s="6"/>
      <c r="C8" s="6"/>
      <c r="D8" s="16" t="s">
        <v>254</v>
      </c>
      <c r="E8" s="10">
        <f>SUBTOTAL(5,E4:E7)</f>
        <v>46200</v>
      </c>
      <c r="F8" s="10">
        <f>SUBTOTAL(5,F4:F7)</f>
        <v>45000</v>
      </c>
    </row>
    <row r="9" spans="1:6" outlineLevel="1" x14ac:dyDescent="0.4">
      <c r="A9" s="6"/>
      <c r="B9" s="6"/>
      <c r="C9" s="6"/>
      <c r="D9" s="16" t="s">
        <v>250</v>
      </c>
      <c r="E9" s="10">
        <f>SUBTOTAL(9,E4:E7)</f>
        <v>211830</v>
      </c>
      <c r="F9" s="10">
        <f>SUBTOTAL(9,F4:F7)</f>
        <v>225000</v>
      </c>
    </row>
    <row r="10" spans="1:6" outlineLevel="3" x14ac:dyDescent="0.4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">
      <c r="A14" s="6"/>
      <c r="B14" s="6"/>
      <c r="C14" s="6"/>
      <c r="D14" s="16" t="s">
        <v>255</v>
      </c>
      <c r="E14" s="10">
        <f>SUBTOTAL(5,E10:E13)</f>
        <v>12500</v>
      </c>
      <c r="F14" s="10">
        <f>SUBTOTAL(5,F10:F13)</f>
        <v>21000</v>
      </c>
    </row>
    <row r="15" spans="1:6" outlineLevel="1" x14ac:dyDescent="0.4">
      <c r="A15" s="6"/>
      <c r="B15" s="6"/>
      <c r="C15" s="6"/>
      <c r="D15" s="16" t="s">
        <v>251</v>
      </c>
      <c r="E15" s="10">
        <f>SUBTOTAL(9,E10:E13)</f>
        <v>157550</v>
      </c>
      <c r="F15" s="10">
        <f>SUBTOTAL(9,F10:F13)</f>
        <v>155000</v>
      </c>
    </row>
    <row r="16" spans="1:6" outlineLevel="3" x14ac:dyDescent="0.4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">
      <c r="A20" s="1"/>
      <c r="B20" s="1"/>
      <c r="C20" s="1"/>
      <c r="D20" s="18" t="s">
        <v>256</v>
      </c>
      <c r="E20" s="17">
        <f>SUBTOTAL(5,E16:E19)</f>
        <v>32560</v>
      </c>
      <c r="F20" s="17">
        <f>SUBTOTAL(5,F16:F19)</f>
        <v>32660</v>
      </c>
    </row>
    <row r="21" spans="1:6" outlineLevel="1" x14ac:dyDescent="0.4">
      <c r="A21" s="1"/>
      <c r="B21" s="1"/>
      <c r="C21" s="1"/>
      <c r="D21" s="18" t="s">
        <v>252</v>
      </c>
      <c r="E21" s="17">
        <f>SUBTOTAL(9,E16:E19)</f>
        <v>218740</v>
      </c>
      <c r="F21" s="17">
        <f>SUBTOTAL(9,F16:F19)</f>
        <v>221140</v>
      </c>
    </row>
    <row r="22" spans="1:6" x14ac:dyDescent="0.4">
      <c r="A22" s="1"/>
      <c r="B22" s="1"/>
      <c r="C22" s="1"/>
      <c r="D22" s="18" t="s">
        <v>257</v>
      </c>
      <c r="E22" s="17">
        <f>SUBTOTAL(5,E4:E19)</f>
        <v>12500</v>
      </c>
      <c r="F22" s="17">
        <f>SUBTOTAL(5,F4:F19)</f>
        <v>21000</v>
      </c>
    </row>
    <row r="23" spans="1:6" x14ac:dyDescent="0.4">
      <c r="A23" s="1"/>
      <c r="B23" s="1"/>
      <c r="C23" s="1"/>
      <c r="D23" s="18" t="s">
        <v>253</v>
      </c>
      <c r="E23" s="17">
        <f>SUBTOTAL(9,E4:E19)</f>
        <v>588120</v>
      </c>
      <c r="F23" s="17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31"/>
  <sheetViews>
    <sheetView topLeftCell="B18" workbookViewId="0">
      <selection activeCell="I32" sqref="I32"/>
    </sheetView>
  </sheetViews>
  <sheetFormatPr defaultRowHeight="17.399999999999999" x14ac:dyDescent="0.4"/>
  <cols>
    <col min="1" max="1" width="7" bestFit="1" customWidth="1"/>
    <col min="2" max="2" width="14.09765625" bestFit="1" customWidth="1"/>
    <col min="3" max="7" width="10.8984375" bestFit="1" customWidth="1"/>
    <col min="8" max="9" width="14.19921875" bestFit="1" customWidth="1"/>
    <col min="10" max="10" width="16.8984375" bestFit="1" customWidth="1"/>
    <col min="11" max="11" width="18.796875" bestFit="1" customWidth="1"/>
  </cols>
  <sheetData>
    <row r="1" spans="1:8" ht="21" x14ac:dyDescent="0.4">
      <c r="A1" s="22" t="s">
        <v>133</v>
      </c>
      <c r="B1" s="22"/>
      <c r="C1" s="22"/>
      <c r="D1" s="22"/>
      <c r="E1" s="22"/>
      <c r="F1" s="22"/>
      <c r="G1" s="22"/>
      <c r="H1" s="22"/>
    </row>
    <row r="2" spans="1:8" x14ac:dyDescent="0.4">
      <c r="H2" s="8" t="s">
        <v>134</v>
      </c>
    </row>
    <row r="3" spans="1:8" x14ac:dyDescent="0.4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 t="shared" ref="F4:F15" si="0">IF(C4="부장",30%,IF(C4="과장",25%,IF(C4="대리",20%,17%)))</f>
        <v>0.3</v>
      </c>
      <c r="G4" s="10">
        <f t="shared" ref="G4:G15" si="1">E4*F4</f>
        <v>1395000</v>
      </c>
      <c r="H4" s="10">
        <f t="shared" ref="H4:H15" si="2">E4+G4</f>
        <v>6045000</v>
      </c>
    </row>
    <row r="5" spans="1:8" x14ac:dyDescent="0.4">
      <c r="A5" s="6" t="s">
        <v>142</v>
      </c>
      <c r="B5" s="6" t="s">
        <v>18</v>
      </c>
      <c r="C5" s="6" t="s">
        <v>94</v>
      </c>
      <c r="D5" s="6">
        <v>19</v>
      </c>
      <c r="E5" s="10">
        <v>2650000</v>
      </c>
      <c r="F5" s="12">
        <f t="shared" si="0"/>
        <v>0.17</v>
      </c>
      <c r="G5" s="10">
        <f t="shared" si="1"/>
        <v>450500.00000000006</v>
      </c>
      <c r="H5" s="10">
        <f t="shared" si="2"/>
        <v>3100500</v>
      </c>
    </row>
    <row r="6" spans="1:8" x14ac:dyDescent="0.4">
      <c r="A6" s="6" t="s">
        <v>146</v>
      </c>
      <c r="B6" s="6" t="s">
        <v>18</v>
      </c>
      <c r="C6" s="6" t="s">
        <v>109</v>
      </c>
      <c r="D6" s="6">
        <v>20</v>
      </c>
      <c r="E6" s="10">
        <v>3800000</v>
      </c>
      <c r="F6" s="12">
        <f t="shared" si="0"/>
        <v>0.25</v>
      </c>
      <c r="G6" s="10">
        <f t="shared" si="1"/>
        <v>950000</v>
      </c>
      <c r="H6" s="10">
        <f t="shared" si="2"/>
        <v>4750000</v>
      </c>
    </row>
    <row r="7" spans="1:8" x14ac:dyDescent="0.4">
      <c r="A7" s="6" t="s">
        <v>149</v>
      </c>
      <c r="B7" s="6" t="s">
        <v>18</v>
      </c>
      <c r="C7" s="6" t="s">
        <v>89</v>
      </c>
      <c r="D7" s="6">
        <v>18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">
      <c r="A8" s="6" t="s">
        <v>143</v>
      </c>
      <c r="B8" s="6" t="s">
        <v>144</v>
      </c>
      <c r="C8" s="6" t="s">
        <v>89</v>
      </c>
      <c r="D8" s="6">
        <v>6</v>
      </c>
      <c r="E8" s="10">
        <v>3200000</v>
      </c>
      <c r="F8" s="12">
        <f t="shared" si="0"/>
        <v>0.2</v>
      </c>
      <c r="G8" s="10">
        <f t="shared" si="1"/>
        <v>640000</v>
      </c>
      <c r="H8" s="10">
        <f t="shared" si="2"/>
        <v>3840000</v>
      </c>
    </row>
    <row r="9" spans="1:8" x14ac:dyDescent="0.4">
      <c r="A9" s="6" t="s">
        <v>147</v>
      </c>
      <c r="B9" s="6" t="s">
        <v>144</v>
      </c>
      <c r="C9" s="6" t="s">
        <v>107</v>
      </c>
      <c r="D9" s="6">
        <v>24</v>
      </c>
      <c r="E9" s="10">
        <v>4650000</v>
      </c>
      <c r="F9" s="12">
        <f t="shared" si="0"/>
        <v>0.3</v>
      </c>
      <c r="G9" s="10">
        <f t="shared" si="1"/>
        <v>1395000</v>
      </c>
      <c r="H9" s="10">
        <f t="shared" si="2"/>
        <v>6045000</v>
      </c>
    </row>
    <row r="10" spans="1:8" x14ac:dyDescent="0.4">
      <c r="A10" s="6" t="s">
        <v>150</v>
      </c>
      <c r="B10" s="6" t="s">
        <v>144</v>
      </c>
      <c r="C10" s="6" t="s">
        <v>109</v>
      </c>
      <c r="D10" s="6">
        <v>25</v>
      </c>
      <c r="E10" s="10">
        <v>3800000</v>
      </c>
      <c r="F10" s="12">
        <f t="shared" si="0"/>
        <v>0.25</v>
      </c>
      <c r="G10" s="10">
        <f t="shared" si="1"/>
        <v>950000</v>
      </c>
      <c r="H10" s="10">
        <f t="shared" si="2"/>
        <v>4750000</v>
      </c>
    </row>
    <row r="11" spans="1:8" x14ac:dyDescent="0.4">
      <c r="A11" s="6" t="s">
        <v>151</v>
      </c>
      <c r="B11" s="6" t="s">
        <v>144</v>
      </c>
      <c r="C11" s="6" t="s">
        <v>94</v>
      </c>
      <c r="D11" s="6">
        <v>12</v>
      </c>
      <c r="E11" s="10">
        <v>2650000</v>
      </c>
      <c r="F11" s="12">
        <f t="shared" si="0"/>
        <v>0.17</v>
      </c>
      <c r="G11" s="10">
        <f t="shared" si="1"/>
        <v>450500.00000000006</v>
      </c>
      <c r="H11" s="10">
        <f t="shared" si="2"/>
        <v>3100500</v>
      </c>
    </row>
    <row r="12" spans="1:8" x14ac:dyDescent="0.4">
      <c r="A12" s="6" t="s">
        <v>140</v>
      </c>
      <c r="B12" s="6" t="s">
        <v>141</v>
      </c>
      <c r="C12" s="6" t="s">
        <v>94</v>
      </c>
      <c r="D12" s="6">
        <v>24</v>
      </c>
      <c r="E12" s="10">
        <v>2650000</v>
      </c>
      <c r="F12" s="12">
        <f t="shared" si="0"/>
        <v>0.17</v>
      </c>
      <c r="G12" s="10">
        <f t="shared" si="1"/>
        <v>450500.00000000006</v>
      </c>
      <c r="H12" s="10">
        <f t="shared" si="2"/>
        <v>3100500</v>
      </c>
    </row>
    <row r="13" spans="1:8" x14ac:dyDescent="0.4">
      <c r="A13" s="6" t="s">
        <v>145</v>
      </c>
      <c r="B13" s="6" t="s">
        <v>141</v>
      </c>
      <c r="C13" s="6" t="s">
        <v>107</v>
      </c>
      <c r="D13" s="6">
        <v>28</v>
      </c>
      <c r="E13" s="10">
        <v>4650000</v>
      </c>
      <c r="F13" s="12">
        <f t="shared" si="0"/>
        <v>0.3</v>
      </c>
      <c r="G13" s="10">
        <f t="shared" si="1"/>
        <v>1395000</v>
      </c>
      <c r="H13" s="10">
        <f t="shared" si="2"/>
        <v>6045000</v>
      </c>
    </row>
    <row r="14" spans="1:8" x14ac:dyDescent="0.4">
      <c r="A14" s="6" t="s">
        <v>148</v>
      </c>
      <c r="B14" s="6" t="s">
        <v>141</v>
      </c>
      <c r="C14" s="6" t="s">
        <v>89</v>
      </c>
      <c r="D14" s="6">
        <v>15</v>
      </c>
      <c r="E14" s="10">
        <v>3200000</v>
      </c>
      <c r="F14" s="12">
        <f t="shared" si="0"/>
        <v>0.2</v>
      </c>
      <c r="G14" s="10">
        <f t="shared" si="1"/>
        <v>640000</v>
      </c>
      <c r="H14" s="10">
        <f t="shared" si="2"/>
        <v>3840000</v>
      </c>
    </row>
    <row r="15" spans="1:8" x14ac:dyDescent="0.4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">
      <c r="A17" s="19" t="s">
        <v>22</v>
      </c>
      <c r="B17" t="s">
        <v>258</v>
      </c>
    </row>
    <row r="19" spans="1:7" x14ac:dyDescent="0.4">
      <c r="C19" s="19" t="s">
        <v>135</v>
      </c>
    </row>
    <row r="20" spans="1:7" x14ac:dyDescent="0.4">
      <c r="A20" s="19" t="s">
        <v>80</v>
      </c>
      <c r="B20" s="19" t="s">
        <v>263</v>
      </c>
      <c r="C20" t="s">
        <v>107</v>
      </c>
      <c r="D20" t="s">
        <v>109</v>
      </c>
      <c r="E20" t="s">
        <v>89</v>
      </c>
      <c r="F20" t="s">
        <v>94</v>
      </c>
      <c r="G20" t="s">
        <v>253</v>
      </c>
    </row>
    <row r="21" spans="1:7" x14ac:dyDescent="0.4">
      <c r="A21" t="s">
        <v>18</v>
      </c>
      <c r="C21" s="20"/>
      <c r="D21" s="20"/>
      <c r="E21" s="20"/>
      <c r="F21" s="20"/>
      <c r="G21" s="20"/>
    </row>
    <row r="22" spans="1:7" x14ac:dyDescent="0.4">
      <c r="B22" t="s">
        <v>260</v>
      </c>
      <c r="C22" s="20">
        <v>4650000</v>
      </c>
      <c r="D22" s="20">
        <v>3800000</v>
      </c>
      <c r="E22" s="20">
        <v>3200000</v>
      </c>
      <c r="F22" s="20">
        <v>2650000</v>
      </c>
      <c r="G22" s="20">
        <v>3575000</v>
      </c>
    </row>
    <row r="23" spans="1:7" x14ac:dyDescent="0.4">
      <c r="B23" t="s">
        <v>262</v>
      </c>
      <c r="C23" s="21">
        <v>6045000</v>
      </c>
      <c r="D23" s="21">
        <v>4750000</v>
      </c>
      <c r="E23" s="21">
        <v>3840000</v>
      </c>
      <c r="F23" s="21">
        <v>3100500</v>
      </c>
      <c r="G23" s="21">
        <v>3100500</v>
      </c>
    </row>
    <row r="24" spans="1:7" x14ac:dyDescent="0.4">
      <c r="A24" t="s">
        <v>144</v>
      </c>
      <c r="C24" s="20"/>
      <c r="D24" s="20"/>
      <c r="E24" s="20"/>
      <c r="F24" s="20"/>
      <c r="G24" s="20"/>
    </row>
    <row r="25" spans="1:7" x14ac:dyDescent="0.4">
      <c r="B25" t="s">
        <v>260</v>
      </c>
      <c r="C25" s="20">
        <v>4650000</v>
      </c>
      <c r="D25" s="20">
        <v>3800000</v>
      </c>
      <c r="E25" s="20">
        <v>3200000</v>
      </c>
      <c r="F25" s="20">
        <v>2650000</v>
      </c>
      <c r="G25" s="20">
        <v>3575000</v>
      </c>
    </row>
    <row r="26" spans="1:7" x14ac:dyDescent="0.4">
      <c r="B26" t="s">
        <v>262</v>
      </c>
      <c r="C26" s="21">
        <v>6045000</v>
      </c>
      <c r="D26" s="21">
        <v>4750000</v>
      </c>
      <c r="E26" s="21">
        <v>3840000</v>
      </c>
      <c r="F26" s="21">
        <v>3100500</v>
      </c>
      <c r="G26" s="21">
        <v>3100500</v>
      </c>
    </row>
    <row r="27" spans="1:7" x14ac:dyDescent="0.4">
      <c r="A27" t="s">
        <v>141</v>
      </c>
      <c r="C27" s="20"/>
      <c r="D27" s="20"/>
      <c r="E27" s="20"/>
      <c r="F27" s="20"/>
      <c r="G27" s="20"/>
    </row>
    <row r="28" spans="1:7" x14ac:dyDescent="0.4">
      <c r="B28" t="s">
        <v>260</v>
      </c>
      <c r="C28" s="20">
        <v>4650000</v>
      </c>
      <c r="D28" s="20">
        <v>3800000</v>
      </c>
      <c r="E28" s="20">
        <v>3200000</v>
      </c>
      <c r="F28" s="20">
        <v>2650000</v>
      </c>
      <c r="G28" s="20">
        <v>3575000</v>
      </c>
    </row>
    <row r="29" spans="1:7" x14ac:dyDescent="0.4">
      <c r="B29" t="s">
        <v>262</v>
      </c>
      <c r="C29" s="21">
        <v>6045000</v>
      </c>
      <c r="D29" s="21">
        <v>4750000</v>
      </c>
      <c r="E29" s="21">
        <v>3840000</v>
      </c>
      <c r="F29" s="21">
        <v>3100500</v>
      </c>
      <c r="G29" s="21">
        <v>3100500</v>
      </c>
    </row>
    <row r="30" spans="1:7" x14ac:dyDescent="0.4">
      <c r="A30" t="s">
        <v>259</v>
      </c>
      <c r="C30" s="20">
        <v>4650000</v>
      </c>
      <c r="D30" s="20">
        <v>3800000</v>
      </c>
      <c r="E30" s="20">
        <v>3200000</v>
      </c>
      <c r="F30" s="20">
        <v>2650000</v>
      </c>
      <c r="G30" s="20">
        <v>3575000</v>
      </c>
    </row>
    <row r="31" spans="1:7" x14ac:dyDescent="0.4">
      <c r="A31" t="s">
        <v>261</v>
      </c>
      <c r="C31" s="21">
        <v>6045000</v>
      </c>
      <c r="D31" s="21">
        <v>4750000</v>
      </c>
      <c r="E31" s="21">
        <v>3840000</v>
      </c>
      <c r="F31" s="21">
        <v>3100500</v>
      </c>
      <c r="G31" s="21">
        <v>3100500</v>
      </c>
    </row>
  </sheetData>
  <sortState xmlns:xlrd2="http://schemas.microsoft.com/office/spreadsheetml/2017/richdata2" ref="A4:H15">
    <sortCondition ref="B4:B15"/>
  </sortState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H14" sqref="H14"/>
    </sheetView>
  </sheetViews>
  <sheetFormatPr defaultRowHeight="17.399999999999999" x14ac:dyDescent="0.4"/>
  <cols>
    <col min="2" max="2" width="11" bestFit="1" customWidth="1"/>
    <col min="3" max="3" width="9.19921875" bestFit="1" customWidth="1"/>
    <col min="7" max="7" width="9.09765625" customWidth="1"/>
  </cols>
  <sheetData>
    <row r="1" spans="1:7" ht="21" x14ac:dyDescent="0.4">
      <c r="A1" s="22" t="s">
        <v>153</v>
      </c>
      <c r="B1" s="22"/>
      <c r="C1" s="22"/>
      <c r="D1" s="22"/>
      <c r="E1" s="22"/>
      <c r="F1" s="22"/>
      <c r="G1" s="22"/>
    </row>
    <row r="3" spans="1:7" x14ac:dyDescent="0.4">
      <c r="A3" s="14" t="s">
        <v>269</v>
      </c>
      <c r="B3" s="14" t="s">
        <v>40</v>
      </c>
      <c r="C3" s="14" t="s">
        <v>154</v>
      </c>
      <c r="D3" s="14" t="s">
        <v>155</v>
      </c>
      <c r="E3" s="14" t="s">
        <v>60</v>
      </c>
      <c r="F3" s="14" t="s">
        <v>156</v>
      </c>
      <c r="G3" s="14" t="s">
        <v>42</v>
      </c>
    </row>
    <row r="4" spans="1:7" x14ac:dyDescent="0.4">
      <c r="A4" s="6" t="s">
        <v>157</v>
      </c>
      <c r="B4" s="6" t="s">
        <v>158</v>
      </c>
      <c r="C4" s="6" t="s">
        <v>159</v>
      </c>
      <c r="D4" s="6" t="s">
        <v>160</v>
      </c>
      <c r="E4" s="6">
        <v>30</v>
      </c>
      <c r="F4" s="10">
        <v>10000</v>
      </c>
      <c r="G4" s="10">
        <f>E4*F4</f>
        <v>300000</v>
      </c>
    </row>
    <row r="5" spans="1:7" x14ac:dyDescent="0.4">
      <c r="A5" s="6" t="s">
        <v>161</v>
      </c>
      <c r="B5" s="6" t="s">
        <v>179</v>
      </c>
      <c r="C5" s="6" t="s">
        <v>180</v>
      </c>
      <c r="D5" s="6" t="s">
        <v>162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">
      <c r="A6" s="6" t="s">
        <v>163</v>
      </c>
      <c r="B6" s="6" t="s">
        <v>164</v>
      </c>
      <c r="C6" s="6" t="s">
        <v>165</v>
      </c>
      <c r="D6" s="6" t="s">
        <v>166</v>
      </c>
      <c r="E6" s="6">
        <v>20</v>
      </c>
      <c r="F6" s="10">
        <v>2500</v>
      </c>
      <c r="G6" s="10">
        <f t="shared" si="0"/>
        <v>50000</v>
      </c>
    </row>
    <row r="7" spans="1:7" x14ac:dyDescent="0.4">
      <c r="A7" s="6" t="s">
        <v>167</v>
      </c>
      <c r="B7" s="6" t="s">
        <v>168</v>
      </c>
      <c r="C7" s="6" t="s">
        <v>169</v>
      </c>
      <c r="D7" s="6" t="s">
        <v>160</v>
      </c>
      <c r="E7" s="6">
        <v>50</v>
      </c>
      <c r="F7" s="10">
        <v>15000</v>
      </c>
      <c r="G7" s="10">
        <f t="shared" si="0"/>
        <v>750000</v>
      </c>
    </row>
    <row r="8" spans="1:7" x14ac:dyDescent="0.4">
      <c r="A8" s="6" t="s">
        <v>163</v>
      </c>
      <c r="B8" s="6" t="s">
        <v>0</v>
      </c>
      <c r="C8" s="6" t="s">
        <v>170</v>
      </c>
      <c r="D8" s="6" t="s">
        <v>166</v>
      </c>
      <c r="E8" s="6">
        <v>20</v>
      </c>
      <c r="F8" s="10">
        <v>2500</v>
      </c>
      <c r="G8" s="10">
        <f t="shared" si="0"/>
        <v>50000</v>
      </c>
    </row>
    <row r="9" spans="1:7" x14ac:dyDescent="0.4">
      <c r="A9" s="6" t="s">
        <v>171</v>
      </c>
      <c r="B9" s="6" t="s">
        <v>1</v>
      </c>
      <c r="C9" s="6" t="s">
        <v>181</v>
      </c>
      <c r="D9" s="6" t="s">
        <v>162</v>
      </c>
      <c r="E9" s="6">
        <v>20</v>
      </c>
      <c r="F9" s="10">
        <v>30000</v>
      </c>
      <c r="G9" s="10">
        <f t="shared" si="0"/>
        <v>600000</v>
      </c>
    </row>
    <row r="10" spans="1:7" x14ac:dyDescent="0.4">
      <c r="A10" s="6" t="s">
        <v>172</v>
      </c>
      <c r="B10" s="6" t="s">
        <v>3</v>
      </c>
      <c r="C10" s="6" t="s">
        <v>182</v>
      </c>
      <c r="D10" s="6" t="s">
        <v>166</v>
      </c>
      <c r="E10" s="6">
        <v>20</v>
      </c>
      <c r="F10" s="10">
        <v>3000</v>
      </c>
      <c r="G10" s="10">
        <f t="shared" si="0"/>
        <v>60000</v>
      </c>
    </row>
    <row r="11" spans="1:7" x14ac:dyDescent="0.4">
      <c r="A11" s="6" t="s">
        <v>173</v>
      </c>
      <c r="B11" s="6" t="s">
        <v>183</v>
      </c>
      <c r="C11" s="6" t="s">
        <v>184</v>
      </c>
      <c r="D11" s="6" t="s">
        <v>174</v>
      </c>
      <c r="E11" s="6">
        <v>200</v>
      </c>
      <c r="F11" s="10">
        <v>2000</v>
      </c>
      <c r="G11" s="10">
        <f t="shared" si="0"/>
        <v>400000</v>
      </c>
    </row>
    <row r="12" spans="1:7" x14ac:dyDescent="0.4">
      <c r="A12" s="6" t="s">
        <v>175</v>
      </c>
      <c r="B12" s="6" t="s">
        <v>185</v>
      </c>
      <c r="C12" s="6" t="s">
        <v>186</v>
      </c>
      <c r="D12" s="6" t="s">
        <v>160</v>
      </c>
      <c r="E12" s="6">
        <v>10</v>
      </c>
      <c r="F12" s="10">
        <v>3000</v>
      </c>
      <c r="G12" s="10">
        <f t="shared" si="0"/>
        <v>30000</v>
      </c>
    </row>
    <row r="13" spans="1:7" x14ac:dyDescent="0.4">
      <c r="A13" s="6" t="s">
        <v>176</v>
      </c>
      <c r="B13" s="6" t="s">
        <v>177</v>
      </c>
      <c r="C13" s="6" t="s">
        <v>178</v>
      </c>
      <c r="D13" s="6" t="s">
        <v>162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15" workbookViewId="0">
      <selection activeCell="M21" sqref="M21"/>
    </sheetView>
  </sheetViews>
  <sheetFormatPr defaultRowHeight="17.399999999999999" x14ac:dyDescent="0.4"/>
  <sheetData>
    <row r="1" spans="1:7" ht="21" x14ac:dyDescent="0.4">
      <c r="A1" s="22" t="s">
        <v>187</v>
      </c>
      <c r="B1" s="22"/>
      <c r="C1" s="22"/>
      <c r="D1" s="22"/>
      <c r="E1" s="22"/>
      <c r="F1" s="22"/>
      <c r="G1" s="22"/>
    </row>
    <row r="3" spans="1:7" x14ac:dyDescent="0.4">
      <c r="A3" s="6" t="s">
        <v>188</v>
      </c>
      <c r="B3" s="6" t="s">
        <v>22</v>
      </c>
      <c r="C3" s="6" t="s">
        <v>189</v>
      </c>
      <c r="D3" s="6" t="s">
        <v>190</v>
      </c>
      <c r="E3" s="6" t="s">
        <v>191</v>
      </c>
      <c r="F3" s="6" t="s">
        <v>192</v>
      </c>
      <c r="G3" s="6" t="s">
        <v>193</v>
      </c>
    </row>
    <row r="4" spans="1:7" x14ac:dyDescent="0.4">
      <c r="A4" s="6" t="s">
        <v>194</v>
      </c>
      <c r="B4" s="6" t="s">
        <v>195</v>
      </c>
      <c r="C4" s="6" t="s">
        <v>196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">
      <c r="A5" s="6" t="s">
        <v>197</v>
      </c>
      <c r="B5" s="6" t="s">
        <v>198</v>
      </c>
      <c r="C5" s="6" t="s">
        <v>199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">
      <c r="A6" s="6" t="s">
        <v>200</v>
      </c>
      <c r="B6" s="6" t="s">
        <v>201</v>
      </c>
      <c r="C6" s="6" t="s">
        <v>199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">
      <c r="A7" s="6" t="s">
        <v>202</v>
      </c>
      <c r="B7" s="6" t="s">
        <v>203</v>
      </c>
      <c r="C7" s="6" t="s">
        <v>199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">
      <c r="A8" s="6" t="s">
        <v>204</v>
      </c>
      <c r="B8" s="6" t="s">
        <v>205</v>
      </c>
      <c r="C8" s="6" t="s">
        <v>199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">
      <c r="A9" s="6" t="s">
        <v>206</v>
      </c>
      <c r="B9" s="6" t="s">
        <v>207</v>
      </c>
      <c r="C9" s="6" t="s">
        <v>196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">
      <c r="A10" s="6" t="s">
        <v>208</v>
      </c>
      <c r="B10" s="6" t="s">
        <v>209</v>
      </c>
      <c r="C10" s="6" t="s">
        <v>196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cfeefc-16ca-4ad8-a2ee-a63bce34f0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2F1961352008D6418EFF4798B858DAE6" ma:contentTypeVersion="6" ma:contentTypeDescription="새 문서를 만듭니다." ma:contentTypeScope="" ma:versionID="ccc0193ab5e2ee751354e363628994aa">
  <xsd:schema xmlns:xsd="http://www.w3.org/2001/XMLSchema" xmlns:xs="http://www.w3.org/2001/XMLSchema" xmlns:p="http://schemas.microsoft.com/office/2006/metadata/properties" xmlns:ns3="83cfeefc-16ca-4ad8-a2ee-a63bce34f03a" targetNamespace="http://schemas.microsoft.com/office/2006/metadata/properties" ma:root="true" ma:fieldsID="555aae24c98c1aa341297db4cd14d776" ns3:_="">
    <xsd:import namespace="83cfeefc-16ca-4ad8-a2ee-a63bce34f03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feefc-16ca-4ad8-a2ee-a63bce34f03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8A2B6-A4C9-43A2-9EBA-603AE4BCF14B}">
  <ds:schemaRefs>
    <ds:schemaRef ds:uri="http://www.w3.org/XML/1998/namespace"/>
    <ds:schemaRef ds:uri="83cfeefc-16ca-4ad8-a2ee-a63bce34f03a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D758395-E546-4D7E-8C8C-D17A78D01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cfeefc-16ca-4ad8-a2ee-a63bce34f0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C25C45-6ACF-460F-A986-995EEF08A6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천지인</cp:lastModifiedBy>
  <cp:lastPrinted>2025-02-18T10:41:34Z</cp:lastPrinted>
  <dcterms:created xsi:type="dcterms:W3CDTF">2023-04-27T08:01:32Z</dcterms:created>
  <dcterms:modified xsi:type="dcterms:W3CDTF">2025-02-18T10:45:11Z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0x0101002F1961352008D6418EFF4798B858DAE6</vt:lpwstr>
  </property>
</Properties>
</file>